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F:\MOE\For March 2025\"/>
    </mc:Choice>
  </mc:AlternateContent>
  <xr:revisionPtr revIDLastSave="0" documentId="8_{A75FBB16-1C99-4BFB-835E-388B33237133}" xr6:coauthVersionLast="47" xr6:coauthVersionMax="47" xr10:uidLastSave="{00000000-0000-0000-0000-000000000000}"/>
  <bookViews>
    <workbookView xWindow="-120" yWindow="-120" windowWidth="29040" windowHeight="15840" tabRatio="777" firstSheet="18" activeTab="18" xr2:uid="{00000000-000D-0000-FFFF-FFFF00000000}"/>
  </bookViews>
  <sheets>
    <sheet name="Sample School" sheetId="2" r:id="rId1"/>
    <sheet name="Template for Your District13-16" sheetId="3" r:id="rId2"/>
    <sheet name="Template for 17 18 Budget" sheetId="4" r:id="rId3"/>
    <sheet name="Template for 16 17 Actual" sheetId="5" r:id="rId4"/>
    <sheet name="Template for 18 19 Budget" sheetId="6" r:id="rId5"/>
    <sheet name="Template for 17 18 Actual" sheetId="7" r:id="rId6"/>
    <sheet name="Template for 19 20 Budget" sheetId="8" r:id="rId7"/>
    <sheet name="2019-2020 Excess Cost Aids" sheetId="9" r:id="rId8"/>
    <sheet name="Template for 18 19 Actual" sheetId="10" r:id="rId9"/>
    <sheet name="Template for 20 21 Budget" sheetId="11" r:id="rId10"/>
    <sheet name="Template for 19 20 Actual" sheetId="12" r:id="rId11"/>
    <sheet name="Template for 21 22 Budget" sheetId="13" r:id="rId12"/>
    <sheet name="Template for 20 21 Actual" sheetId="14" r:id="rId13"/>
    <sheet name="Template for 22 23 Budget" sheetId="15" r:id="rId14"/>
    <sheet name="Template for 21 22 Actual" sheetId="16" r:id="rId15"/>
    <sheet name="Template for 23 24 Budget" sheetId="17" r:id="rId16"/>
    <sheet name="Template for 22 23 Actual" sheetId="18" r:id="rId17"/>
    <sheet name="Template for 24 25 Budget" sheetId="19" r:id="rId18"/>
    <sheet name="Template for 23 24 Actual" sheetId="20" r:id="rId19"/>
  </sheets>
  <definedNames>
    <definedName name="_xlnm.Print_Area" localSheetId="0">'Sample School'!$A$1:$J$370</definedName>
    <definedName name="_xlnm.Print_Area" localSheetId="6">'Template for 19 20 Budget'!$A$1:$K$217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78" i="20" l="1"/>
  <c r="A378" i="20"/>
  <c r="B376" i="20"/>
  <c r="A376" i="20"/>
  <c r="A331" i="20"/>
  <c r="A367" i="20" s="1"/>
  <c r="A330" i="20"/>
  <c r="A366" i="20" s="1"/>
  <c r="A327" i="20"/>
  <c r="A363" i="20" s="1"/>
  <c r="A326" i="20"/>
  <c r="A362" i="20" s="1"/>
  <c r="A323" i="20"/>
  <c r="A359" i="20" s="1"/>
  <c r="A322" i="20"/>
  <c r="A358" i="20" s="1"/>
  <c r="A319" i="20"/>
  <c r="A355" i="20" s="1"/>
  <c r="A318" i="20"/>
  <c r="A354" i="20" s="1"/>
  <c r="A315" i="20"/>
  <c r="A351" i="20" s="1"/>
  <c r="A314" i="20"/>
  <c r="A350" i="20" s="1"/>
  <c r="A311" i="20"/>
  <c r="A347" i="20" s="1"/>
  <c r="A310" i="20"/>
  <c r="A346" i="20" s="1"/>
  <c r="A307" i="20"/>
  <c r="A343" i="20" s="1"/>
  <c r="A306" i="20"/>
  <c r="A342" i="20" s="1"/>
  <c r="C303" i="20"/>
  <c r="C339" i="20" s="1"/>
  <c r="B299" i="20"/>
  <c r="B294" i="20"/>
  <c r="B288" i="20"/>
  <c r="B284" i="20"/>
  <c r="A284" i="20"/>
  <c r="A333" i="20" s="1"/>
  <c r="A369" i="20" s="1"/>
  <c r="B283" i="20"/>
  <c r="A283" i="20"/>
  <c r="A332" i="20" s="1"/>
  <c r="A368" i="20" s="1"/>
  <c r="B282" i="20"/>
  <c r="A282" i="20"/>
  <c r="B281" i="20"/>
  <c r="A281" i="20"/>
  <c r="B280" i="20"/>
  <c r="A280" i="20"/>
  <c r="A329" i="20" s="1"/>
  <c r="A365" i="20" s="1"/>
  <c r="B279" i="20"/>
  <c r="A279" i="20"/>
  <c r="A328" i="20" s="1"/>
  <c r="A364" i="20" s="1"/>
  <c r="B278" i="20"/>
  <c r="A278" i="20"/>
  <c r="B277" i="20"/>
  <c r="A277" i="20"/>
  <c r="B276" i="20"/>
  <c r="A276" i="20"/>
  <c r="A325" i="20" s="1"/>
  <c r="A361" i="20" s="1"/>
  <c r="B275" i="20"/>
  <c r="A275" i="20"/>
  <c r="A324" i="20" s="1"/>
  <c r="A360" i="20" s="1"/>
  <c r="B274" i="20"/>
  <c r="A274" i="20"/>
  <c r="B273" i="20"/>
  <c r="A273" i="20"/>
  <c r="B272" i="20"/>
  <c r="A272" i="20"/>
  <c r="A321" i="20" s="1"/>
  <c r="A357" i="20" s="1"/>
  <c r="B271" i="20"/>
  <c r="A271" i="20"/>
  <c r="A320" i="20" s="1"/>
  <c r="A356" i="20" s="1"/>
  <c r="B270" i="20"/>
  <c r="A270" i="20"/>
  <c r="B269" i="20"/>
  <c r="A269" i="20"/>
  <c r="B268" i="20"/>
  <c r="A268" i="20"/>
  <c r="A317" i="20" s="1"/>
  <c r="A353" i="20" s="1"/>
  <c r="B267" i="20"/>
  <c r="A267" i="20"/>
  <c r="A316" i="20" s="1"/>
  <c r="A352" i="20" s="1"/>
  <c r="B266" i="20"/>
  <c r="A266" i="20"/>
  <c r="B265" i="20"/>
  <c r="A265" i="20"/>
  <c r="B264" i="20"/>
  <c r="A264" i="20"/>
  <c r="A313" i="20" s="1"/>
  <c r="A349" i="20" s="1"/>
  <c r="B263" i="20"/>
  <c r="A263" i="20"/>
  <c r="A312" i="20" s="1"/>
  <c r="A348" i="20" s="1"/>
  <c r="B262" i="20"/>
  <c r="A262" i="20"/>
  <c r="B261" i="20"/>
  <c r="A261" i="20"/>
  <c r="B260" i="20"/>
  <c r="A260" i="20"/>
  <c r="A309" i="20" s="1"/>
  <c r="A345" i="20" s="1"/>
  <c r="B259" i="20"/>
  <c r="A259" i="20"/>
  <c r="A308" i="20" s="1"/>
  <c r="A344" i="20" s="1"/>
  <c r="B258" i="20"/>
  <c r="A258" i="20"/>
  <c r="B257" i="20"/>
  <c r="A257" i="20"/>
  <c r="B247" i="20"/>
  <c r="A247" i="20"/>
  <c r="B237" i="20"/>
  <c r="A237" i="20"/>
  <c r="B236" i="20"/>
  <c r="A236" i="20"/>
  <c r="B235" i="20"/>
  <c r="A235" i="20"/>
  <c r="B234" i="20"/>
  <c r="A234" i="20"/>
  <c r="B233" i="20"/>
  <c r="A233" i="20"/>
  <c r="B232" i="20"/>
  <c r="A232" i="20"/>
  <c r="B231" i="20"/>
  <c r="A231" i="20"/>
  <c r="B230" i="20"/>
  <c r="A230" i="20"/>
  <c r="B229" i="20"/>
  <c r="A229" i="20"/>
  <c r="B228" i="20"/>
  <c r="A228" i="20"/>
  <c r="B227" i="20"/>
  <c r="A227" i="20"/>
  <c r="B226" i="20"/>
  <c r="A226" i="20"/>
  <c r="B225" i="20"/>
  <c r="A225" i="20"/>
  <c r="B224" i="20"/>
  <c r="A224" i="20"/>
  <c r="B223" i="20"/>
  <c r="A223" i="20"/>
  <c r="B222" i="20"/>
  <c r="A222" i="20"/>
  <c r="B221" i="20"/>
  <c r="A221" i="20"/>
  <c r="B220" i="20"/>
  <c r="A220" i="20"/>
  <c r="B219" i="20"/>
  <c r="A219" i="20"/>
  <c r="B218" i="20"/>
  <c r="A218" i="20"/>
  <c r="B217" i="20"/>
  <c r="A217" i="20"/>
  <c r="B216" i="20"/>
  <c r="A216" i="20"/>
  <c r="B215" i="20"/>
  <c r="A215" i="20"/>
  <c r="B214" i="20"/>
  <c r="A214" i="20"/>
  <c r="B213" i="20"/>
  <c r="A213" i="20"/>
  <c r="B212" i="20"/>
  <c r="A212" i="20"/>
  <c r="B211" i="20"/>
  <c r="A211" i="20"/>
  <c r="B210" i="20"/>
  <c r="A210" i="20"/>
  <c r="B209" i="20"/>
  <c r="A209" i="20"/>
  <c r="B208" i="20"/>
  <c r="A208" i="20"/>
  <c r="B207" i="20"/>
  <c r="A207" i="20"/>
  <c r="B206" i="20"/>
  <c r="A206" i="20"/>
  <c r="B205" i="20"/>
  <c r="A205" i="20"/>
  <c r="B204" i="20"/>
  <c r="A204" i="20"/>
  <c r="B203" i="20"/>
  <c r="A203" i="20"/>
  <c r="B202" i="20"/>
  <c r="A202" i="20"/>
  <c r="B201" i="20"/>
  <c r="A201" i="20"/>
  <c r="B200" i="20"/>
  <c r="A200" i="20"/>
  <c r="B199" i="20"/>
  <c r="A199" i="20"/>
  <c r="B198" i="20"/>
  <c r="A198" i="20"/>
  <c r="B197" i="20"/>
  <c r="A197" i="20"/>
  <c r="B196" i="20"/>
  <c r="A196" i="20"/>
  <c r="B195" i="20"/>
  <c r="A195" i="20"/>
  <c r="B194" i="20"/>
  <c r="A194" i="20"/>
  <c r="B193" i="20"/>
  <c r="A193" i="20"/>
  <c r="B192" i="20"/>
  <c r="A192" i="20"/>
  <c r="B191" i="20"/>
  <c r="A191" i="20"/>
  <c r="B190" i="20"/>
  <c r="A190" i="20"/>
  <c r="B189" i="20"/>
  <c r="A189" i="20"/>
  <c r="B188" i="20"/>
  <c r="A188" i="20"/>
  <c r="B187" i="20"/>
  <c r="A187" i="20"/>
  <c r="B186" i="20"/>
  <c r="A186" i="20"/>
  <c r="B185" i="20"/>
  <c r="A185" i="20"/>
  <c r="B184" i="20"/>
  <c r="A184" i="20"/>
  <c r="B183" i="20"/>
  <c r="A183" i="20"/>
  <c r="B182" i="20"/>
  <c r="A182" i="20"/>
  <c r="B181" i="20"/>
  <c r="A181" i="20"/>
  <c r="B180" i="20"/>
  <c r="A180" i="20"/>
  <c r="B179" i="20"/>
  <c r="A179" i="20"/>
  <c r="B178" i="20"/>
  <c r="A178" i="20"/>
  <c r="B177" i="20"/>
  <c r="A177" i="20"/>
  <c r="B176" i="20"/>
  <c r="A176" i="20"/>
  <c r="B175" i="20"/>
  <c r="A175" i="20"/>
  <c r="B174" i="20"/>
  <c r="A174" i="20"/>
  <c r="B173" i="20"/>
  <c r="A173" i="20"/>
  <c r="B172" i="20"/>
  <c r="A172" i="20"/>
  <c r="B171" i="20"/>
  <c r="A171" i="20"/>
  <c r="B170" i="20"/>
  <c r="A170" i="20"/>
  <c r="B169" i="20"/>
  <c r="A169" i="20"/>
  <c r="B168" i="20"/>
  <c r="A168" i="20"/>
  <c r="B167" i="20"/>
  <c r="A167" i="20"/>
  <c r="B166" i="20"/>
  <c r="A166" i="20"/>
  <c r="B165" i="20"/>
  <c r="A165" i="20"/>
  <c r="B164" i="20"/>
  <c r="A164" i="20"/>
  <c r="B163" i="20"/>
  <c r="A163" i="20"/>
  <c r="B162" i="20"/>
  <c r="A162" i="20"/>
  <c r="B161" i="20"/>
  <c r="A161" i="20"/>
  <c r="B160" i="20"/>
  <c r="A160" i="20"/>
  <c r="B159" i="20"/>
  <c r="A159" i="20"/>
  <c r="B158" i="20"/>
  <c r="A158" i="20"/>
  <c r="B157" i="20"/>
  <c r="A157" i="20"/>
  <c r="B156" i="20"/>
  <c r="A156" i="20"/>
  <c r="B155" i="20"/>
  <c r="A155" i="20"/>
  <c r="B154" i="20"/>
  <c r="A154" i="20"/>
  <c r="B153" i="20"/>
  <c r="B239" i="20" s="1"/>
  <c r="B243" i="20" s="1"/>
  <c r="A153" i="20"/>
  <c r="B152" i="20"/>
  <c r="A152" i="20"/>
  <c r="B151" i="20"/>
  <c r="A151" i="20"/>
  <c r="B147" i="20"/>
  <c r="B148" i="20" s="1"/>
  <c r="B242" i="20" s="1"/>
  <c r="B244" i="20" s="1"/>
  <c r="B249" i="20" s="1"/>
  <c r="B255" i="20" s="1"/>
  <c r="A147" i="20"/>
  <c r="B146" i="20"/>
  <c r="A146" i="20"/>
  <c r="B119" i="20"/>
  <c r="B123" i="20" s="1"/>
  <c r="B135" i="20" s="1"/>
  <c r="B144" i="20" s="1"/>
  <c r="B241" i="20" s="1"/>
  <c r="B253" i="20" s="1"/>
  <c r="B303" i="20" s="1"/>
  <c r="B339" i="20" s="1"/>
  <c r="B374" i="20" s="1"/>
  <c r="C210" i="19"/>
  <c r="A210" i="19"/>
  <c r="C208" i="19"/>
  <c r="A208" i="19"/>
  <c r="A199" i="19"/>
  <c r="A195" i="19"/>
  <c r="A191" i="19"/>
  <c r="A187" i="19"/>
  <c r="A183" i="19"/>
  <c r="A179" i="19"/>
  <c r="A175" i="19"/>
  <c r="A164" i="19"/>
  <c r="A201" i="19" s="1"/>
  <c r="A163" i="19"/>
  <c r="A200" i="19" s="1"/>
  <c r="A162" i="19"/>
  <c r="A160" i="19"/>
  <c r="A197" i="19" s="1"/>
  <c r="A159" i="19"/>
  <c r="A196" i="19" s="1"/>
  <c r="A158" i="19"/>
  <c r="A156" i="19"/>
  <c r="A193" i="19" s="1"/>
  <c r="A155" i="19"/>
  <c r="A192" i="19" s="1"/>
  <c r="A154" i="19"/>
  <c r="A152" i="19"/>
  <c r="A189" i="19" s="1"/>
  <c r="A151" i="19"/>
  <c r="A188" i="19" s="1"/>
  <c r="A150" i="19"/>
  <c r="A148" i="19"/>
  <c r="A185" i="19" s="1"/>
  <c r="A147" i="19"/>
  <c r="A184" i="19" s="1"/>
  <c r="A146" i="19"/>
  <c r="A144" i="19"/>
  <c r="A181" i="19" s="1"/>
  <c r="A143" i="19"/>
  <c r="A180" i="19" s="1"/>
  <c r="A142" i="19"/>
  <c r="A140" i="19"/>
  <c r="A177" i="19" s="1"/>
  <c r="A139" i="19"/>
  <c r="A176" i="19" s="1"/>
  <c r="A138" i="19"/>
  <c r="C131" i="19"/>
  <c r="C126" i="19"/>
  <c r="C120" i="19"/>
  <c r="C116" i="19"/>
  <c r="A116" i="19"/>
  <c r="A165" i="19" s="1"/>
  <c r="A202" i="19" s="1"/>
  <c r="C115" i="19"/>
  <c r="A115" i="19"/>
  <c r="C114" i="19"/>
  <c r="A114" i="19"/>
  <c r="C113" i="19"/>
  <c r="A113" i="19"/>
  <c r="C112" i="19"/>
  <c r="A112" i="19"/>
  <c r="A161" i="19" s="1"/>
  <c r="A198" i="19" s="1"/>
  <c r="C111" i="19"/>
  <c r="A111" i="19"/>
  <c r="C110" i="19"/>
  <c r="A110" i="19"/>
  <c r="C109" i="19"/>
  <c r="A109" i="19"/>
  <c r="C108" i="19"/>
  <c r="A108" i="19"/>
  <c r="A157" i="19" s="1"/>
  <c r="A194" i="19" s="1"/>
  <c r="C107" i="19"/>
  <c r="A107" i="19"/>
  <c r="C106" i="19"/>
  <c r="A106" i="19"/>
  <c r="C105" i="19"/>
  <c r="A105" i="19"/>
  <c r="C104" i="19"/>
  <c r="A104" i="19"/>
  <c r="A153" i="19" s="1"/>
  <c r="A190" i="19" s="1"/>
  <c r="C103" i="19"/>
  <c r="A103" i="19"/>
  <c r="C102" i="19"/>
  <c r="A102" i="19"/>
  <c r="C101" i="19"/>
  <c r="A101" i="19"/>
  <c r="C100" i="19"/>
  <c r="A100" i="19"/>
  <c r="A149" i="19" s="1"/>
  <c r="A186" i="19" s="1"/>
  <c r="C99" i="19"/>
  <c r="A99" i="19"/>
  <c r="C98" i="19"/>
  <c r="A98" i="19"/>
  <c r="C97" i="19"/>
  <c r="A97" i="19"/>
  <c r="C96" i="19"/>
  <c r="A96" i="19"/>
  <c r="A145" i="19" s="1"/>
  <c r="A182" i="19" s="1"/>
  <c r="C95" i="19"/>
  <c r="A95" i="19"/>
  <c r="C94" i="19"/>
  <c r="A94" i="19"/>
  <c r="C93" i="19"/>
  <c r="A93" i="19"/>
  <c r="C92" i="19"/>
  <c r="A92" i="19"/>
  <c r="A141" i="19" s="1"/>
  <c r="A178" i="19" s="1"/>
  <c r="C91" i="19"/>
  <c r="A91" i="19"/>
  <c r="C90" i="19"/>
  <c r="A90" i="19"/>
  <c r="C89" i="19"/>
  <c r="A89" i="19"/>
  <c r="C79" i="19"/>
  <c r="A79" i="19"/>
  <c r="C70" i="19"/>
  <c r="A70" i="19"/>
  <c r="C69" i="19"/>
  <c r="C71" i="19" s="1"/>
  <c r="C75" i="19" s="1"/>
  <c r="A69" i="19"/>
  <c r="C68" i="19"/>
  <c r="A68" i="19"/>
  <c r="C65" i="19"/>
  <c r="C74" i="19" s="1"/>
  <c r="C76" i="19" s="1"/>
  <c r="C81" i="19" s="1"/>
  <c r="C87" i="19" s="1"/>
  <c r="C64" i="19"/>
  <c r="A64" i="19"/>
  <c r="C63" i="19"/>
  <c r="A63" i="19"/>
  <c r="C36" i="19"/>
  <c r="C40" i="19" s="1"/>
  <c r="B146" i="18"/>
  <c r="B378" i="18"/>
  <c r="A378" i="18"/>
  <c r="B376" i="18"/>
  <c r="A376" i="18"/>
  <c r="C303" i="18"/>
  <c r="C339" i="18" s="1"/>
  <c r="B299" i="18"/>
  <c r="B294" i="18"/>
  <c r="B288" i="18"/>
  <c r="B284" i="18"/>
  <c r="A284" i="18"/>
  <c r="A333" i="18" s="1"/>
  <c r="A369" i="18" s="1"/>
  <c r="B283" i="18"/>
  <c r="A283" i="18"/>
  <c r="A332" i="18" s="1"/>
  <c r="A368" i="18" s="1"/>
  <c r="B282" i="18"/>
  <c r="A282" i="18"/>
  <c r="A331" i="18" s="1"/>
  <c r="A367" i="18" s="1"/>
  <c r="B281" i="18"/>
  <c r="A281" i="18"/>
  <c r="A330" i="18" s="1"/>
  <c r="A366" i="18" s="1"/>
  <c r="B280" i="18"/>
  <c r="A280" i="18"/>
  <c r="A329" i="18" s="1"/>
  <c r="A365" i="18" s="1"/>
  <c r="B279" i="18"/>
  <c r="A279" i="18"/>
  <c r="A328" i="18" s="1"/>
  <c r="A364" i="18" s="1"/>
  <c r="B278" i="18"/>
  <c r="A278" i="18"/>
  <c r="A327" i="18" s="1"/>
  <c r="A363" i="18" s="1"/>
  <c r="B277" i="18"/>
  <c r="A277" i="18"/>
  <c r="A326" i="18" s="1"/>
  <c r="A362" i="18" s="1"/>
  <c r="B276" i="18"/>
  <c r="A276" i="18"/>
  <c r="A325" i="18" s="1"/>
  <c r="A361" i="18" s="1"/>
  <c r="B275" i="18"/>
  <c r="A275" i="18"/>
  <c r="A324" i="18" s="1"/>
  <c r="A360" i="18" s="1"/>
  <c r="B274" i="18"/>
  <c r="A274" i="18"/>
  <c r="A323" i="18" s="1"/>
  <c r="A359" i="18" s="1"/>
  <c r="B273" i="18"/>
  <c r="A273" i="18"/>
  <c r="A322" i="18" s="1"/>
  <c r="A358" i="18" s="1"/>
  <c r="B272" i="18"/>
  <c r="A272" i="18"/>
  <c r="A321" i="18" s="1"/>
  <c r="A357" i="18" s="1"/>
  <c r="B271" i="18"/>
  <c r="A271" i="18"/>
  <c r="A320" i="18" s="1"/>
  <c r="A356" i="18" s="1"/>
  <c r="B270" i="18"/>
  <c r="A270" i="18"/>
  <c r="A319" i="18" s="1"/>
  <c r="A355" i="18" s="1"/>
  <c r="B269" i="18"/>
  <c r="A269" i="18"/>
  <c r="A318" i="18" s="1"/>
  <c r="A354" i="18" s="1"/>
  <c r="B268" i="18"/>
  <c r="A268" i="18"/>
  <c r="A317" i="18" s="1"/>
  <c r="A353" i="18" s="1"/>
  <c r="B267" i="18"/>
  <c r="A267" i="18"/>
  <c r="A316" i="18" s="1"/>
  <c r="A352" i="18" s="1"/>
  <c r="B266" i="18"/>
  <c r="A266" i="18"/>
  <c r="A315" i="18" s="1"/>
  <c r="A351" i="18" s="1"/>
  <c r="B265" i="18"/>
  <c r="A265" i="18"/>
  <c r="A314" i="18" s="1"/>
  <c r="A350" i="18" s="1"/>
  <c r="B264" i="18"/>
  <c r="A264" i="18"/>
  <c r="A313" i="18" s="1"/>
  <c r="A349" i="18" s="1"/>
  <c r="B263" i="18"/>
  <c r="A263" i="18"/>
  <c r="A312" i="18" s="1"/>
  <c r="A348" i="18" s="1"/>
  <c r="B262" i="18"/>
  <c r="A262" i="18"/>
  <c r="A311" i="18" s="1"/>
  <c r="A347" i="18" s="1"/>
  <c r="B261" i="18"/>
  <c r="A261" i="18"/>
  <c r="A310" i="18" s="1"/>
  <c r="A346" i="18" s="1"/>
  <c r="B260" i="18"/>
  <c r="A260" i="18"/>
  <c r="A309" i="18" s="1"/>
  <c r="A345" i="18" s="1"/>
  <c r="B259" i="18"/>
  <c r="A259" i="18"/>
  <c r="A308" i="18" s="1"/>
  <c r="A344" i="18" s="1"/>
  <c r="B258" i="18"/>
  <c r="A258" i="18"/>
  <c r="A307" i="18" s="1"/>
  <c r="A343" i="18" s="1"/>
  <c r="B257" i="18"/>
  <c r="A257" i="18"/>
  <c r="A306" i="18" s="1"/>
  <c r="A342" i="18" s="1"/>
  <c r="B247" i="18"/>
  <c r="A247" i="18"/>
  <c r="B237" i="18"/>
  <c r="A237" i="18"/>
  <c r="B236" i="18"/>
  <c r="A236" i="18"/>
  <c r="B235" i="18"/>
  <c r="A235" i="18"/>
  <c r="B234" i="18"/>
  <c r="A234" i="18"/>
  <c r="B233" i="18"/>
  <c r="A233" i="18"/>
  <c r="B232" i="18"/>
  <c r="A232" i="18"/>
  <c r="B231" i="18"/>
  <c r="A231" i="18"/>
  <c r="B230" i="18"/>
  <c r="A230" i="18"/>
  <c r="B229" i="18"/>
  <c r="A229" i="18"/>
  <c r="B228" i="18"/>
  <c r="A228" i="18"/>
  <c r="B227" i="18"/>
  <c r="A227" i="18"/>
  <c r="B226" i="18"/>
  <c r="A226" i="18"/>
  <c r="B225" i="18"/>
  <c r="A225" i="18"/>
  <c r="B224" i="18"/>
  <c r="A224" i="18"/>
  <c r="B223" i="18"/>
  <c r="A223" i="18"/>
  <c r="B222" i="18"/>
  <c r="A222" i="18"/>
  <c r="B221" i="18"/>
  <c r="A221" i="18"/>
  <c r="B220" i="18"/>
  <c r="A220" i="18"/>
  <c r="B219" i="18"/>
  <c r="A219" i="18"/>
  <c r="B218" i="18"/>
  <c r="A218" i="18"/>
  <c r="B217" i="18"/>
  <c r="A217" i="18"/>
  <c r="B216" i="18"/>
  <c r="A216" i="18"/>
  <c r="B215" i="18"/>
  <c r="A215" i="18"/>
  <c r="B214" i="18"/>
  <c r="A214" i="18"/>
  <c r="B213" i="18"/>
  <c r="A213" i="18"/>
  <c r="B212" i="18"/>
  <c r="A212" i="18"/>
  <c r="B211" i="18"/>
  <c r="A211" i="18"/>
  <c r="B210" i="18"/>
  <c r="A210" i="18"/>
  <c r="B209" i="18"/>
  <c r="A209" i="18"/>
  <c r="B208" i="18"/>
  <c r="A208" i="18"/>
  <c r="B207" i="18"/>
  <c r="A207" i="18"/>
  <c r="B206" i="18"/>
  <c r="A206" i="18"/>
  <c r="B205" i="18"/>
  <c r="A205" i="18"/>
  <c r="B204" i="18"/>
  <c r="A204" i="18"/>
  <c r="B203" i="18"/>
  <c r="A203" i="18"/>
  <c r="B202" i="18"/>
  <c r="A202" i="18"/>
  <c r="B201" i="18"/>
  <c r="A201" i="18"/>
  <c r="B200" i="18"/>
  <c r="A200" i="18"/>
  <c r="B199" i="18"/>
  <c r="A199" i="18"/>
  <c r="B198" i="18"/>
  <c r="A198" i="18"/>
  <c r="B197" i="18"/>
  <c r="A197" i="18"/>
  <c r="B196" i="18"/>
  <c r="A196" i="18"/>
  <c r="B195" i="18"/>
  <c r="A195" i="18"/>
  <c r="B194" i="18"/>
  <c r="A194" i="18"/>
  <c r="B193" i="18"/>
  <c r="A193" i="18"/>
  <c r="B192" i="18"/>
  <c r="A192" i="18"/>
  <c r="B191" i="18"/>
  <c r="A191" i="18"/>
  <c r="B190" i="18"/>
  <c r="A190" i="18"/>
  <c r="B189" i="18"/>
  <c r="A189" i="18"/>
  <c r="B188" i="18"/>
  <c r="A188" i="18"/>
  <c r="B187" i="18"/>
  <c r="A187" i="18"/>
  <c r="B186" i="18"/>
  <c r="A186" i="18"/>
  <c r="B185" i="18"/>
  <c r="A185" i="18"/>
  <c r="B184" i="18"/>
  <c r="A184" i="18"/>
  <c r="B183" i="18"/>
  <c r="A183" i="18"/>
  <c r="B182" i="18"/>
  <c r="A182" i="18"/>
  <c r="B181" i="18"/>
  <c r="A181" i="18"/>
  <c r="B180" i="18"/>
  <c r="A180" i="18"/>
  <c r="B179" i="18"/>
  <c r="A179" i="18"/>
  <c r="B178" i="18"/>
  <c r="A178" i="18"/>
  <c r="B177" i="18"/>
  <c r="A177" i="18"/>
  <c r="B176" i="18"/>
  <c r="A176" i="18"/>
  <c r="B175" i="18"/>
  <c r="A175" i="18"/>
  <c r="B174" i="18"/>
  <c r="A174" i="18"/>
  <c r="B173" i="18"/>
  <c r="A173" i="18"/>
  <c r="B172" i="18"/>
  <c r="A172" i="18"/>
  <c r="B171" i="18"/>
  <c r="A171" i="18"/>
  <c r="B170" i="18"/>
  <c r="A170" i="18"/>
  <c r="B169" i="18"/>
  <c r="A169" i="18"/>
  <c r="B168" i="18"/>
  <c r="A168" i="18"/>
  <c r="B167" i="18"/>
  <c r="A167" i="18"/>
  <c r="B166" i="18"/>
  <c r="A166" i="18"/>
  <c r="B165" i="18"/>
  <c r="A165" i="18"/>
  <c r="B164" i="18"/>
  <c r="A164" i="18"/>
  <c r="B163" i="18"/>
  <c r="A163" i="18"/>
  <c r="B162" i="18"/>
  <c r="A162" i="18"/>
  <c r="B161" i="18"/>
  <c r="A161" i="18"/>
  <c r="B160" i="18"/>
  <c r="A160" i="18"/>
  <c r="B159" i="18"/>
  <c r="A159" i="18"/>
  <c r="B158" i="18"/>
  <c r="A158" i="18"/>
  <c r="B157" i="18"/>
  <c r="A157" i="18"/>
  <c r="B156" i="18"/>
  <c r="A156" i="18"/>
  <c r="B155" i="18"/>
  <c r="A155" i="18"/>
  <c r="B154" i="18"/>
  <c r="A154" i="18"/>
  <c r="B153" i="18"/>
  <c r="A153" i="18"/>
  <c r="B152" i="18"/>
  <c r="A152" i="18"/>
  <c r="B151" i="18"/>
  <c r="A151" i="18"/>
  <c r="B147" i="18"/>
  <c r="A147" i="18"/>
  <c r="A146" i="18"/>
  <c r="B119" i="18"/>
  <c r="B123" i="18" s="1"/>
  <c r="B135" i="18" s="1"/>
  <c r="B144" i="18" s="1"/>
  <c r="B241" i="18" s="1"/>
  <c r="B253" i="18" s="1"/>
  <c r="B303" i="18" s="1"/>
  <c r="B339" i="18" s="1"/>
  <c r="B374" i="18" s="1"/>
  <c r="C210" i="17"/>
  <c r="A210" i="17"/>
  <c r="C208" i="17"/>
  <c r="A208" i="17"/>
  <c r="A163" i="17"/>
  <c r="A200" i="17" s="1"/>
  <c r="A159" i="17"/>
  <c r="A196" i="17" s="1"/>
  <c r="A155" i="17"/>
  <c r="A192" i="17" s="1"/>
  <c r="A151" i="17"/>
  <c r="A188" i="17" s="1"/>
  <c r="A147" i="17"/>
  <c r="A184" i="17" s="1"/>
  <c r="A143" i="17"/>
  <c r="A180" i="17" s="1"/>
  <c r="A139" i="17"/>
  <c r="A176" i="17" s="1"/>
  <c r="C131" i="17"/>
  <c r="C126" i="17"/>
  <c r="C120" i="17"/>
  <c r="C116" i="17"/>
  <c r="A116" i="17"/>
  <c r="A165" i="17" s="1"/>
  <c r="A202" i="17" s="1"/>
  <c r="C115" i="17"/>
  <c r="A115" i="17"/>
  <c r="A164" i="17" s="1"/>
  <c r="A201" i="17" s="1"/>
  <c r="C114" i="17"/>
  <c r="A114" i="17"/>
  <c r="C113" i="17"/>
  <c r="A113" i="17"/>
  <c r="A162" i="17" s="1"/>
  <c r="A199" i="17" s="1"/>
  <c r="C112" i="17"/>
  <c r="A112" i="17"/>
  <c r="A161" i="17" s="1"/>
  <c r="A198" i="17" s="1"/>
  <c r="C111" i="17"/>
  <c r="A111" i="17"/>
  <c r="A160" i="17" s="1"/>
  <c r="A197" i="17" s="1"/>
  <c r="C110" i="17"/>
  <c r="A110" i="17"/>
  <c r="C109" i="17"/>
  <c r="A109" i="17"/>
  <c r="A158" i="17" s="1"/>
  <c r="A195" i="17" s="1"/>
  <c r="C108" i="17"/>
  <c r="A108" i="17"/>
  <c r="A157" i="17" s="1"/>
  <c r="A194" i="17" s="1"/>
  <c r="C107" i="17"/>
  <c r="A107" i="17"/>
  <c r="A156" i="17" s="1"/>
  <c r="A193" i="17" s="1"/>
  <c r="C106" i="17"/>
  <c r="A106" i="17"/>
  <c r="C105" i="17"/>
  <c r="A105" i="17"/>
  <c r="A154" i="17" s="1"/>
  <c r="A191" i="17" s="1"/>
  <c r="C104" i="17"/>
  <c r="A104" i="17"/>
  <c r="A153" i="17" s="1"/>
  <c r="A190" i="17" s="1"/>
  <c r="C103" i="17"/>
  <c r="A103" i="17"/>
  <c r="A152" i="17" s="1"/>
  <c r="A189" i="17" s="1"/>
  <c r="C102" i="17"/>
  <c r="A102" i="17"/>
  <c r="C101" i="17"/>
  <c r="A101" i="17"/>
  <c r="A150" i="17" s="1"/>
  <c r="A187" i="17" s="1"/>
  <c r="C100" i="17"/>
  <c r="A100" i="17"/>
  <c r="A149" i="17" s="1"/>
  <c r="A186" i="17" s="1"/>
  <c r="C99" i="17"/>
  <c r="A99" i="17"/>
  <c r="A148" i="17" s="1"/>
  <c r="A185" i="17" s="1"/>
  <c r="C98" i="17"/>
  <c r="A98" i="17"/>
  <c r="C97" i="17"/>
  <c r="A97" i="17"/>
  <c r="A146" i="17" s="1"/>
  <c r="A183" i="17" s="1"/>
  <c r="C96" i="17"/>
  <c r="A96" i="17"/>
  <c r="A145" i="17" s="1"/>
  <c r="A182" i="17" s="1"/>
  <c r="C95" i="17"/>
  <c r="A95" i="17"/>
  <c r="A144" i="17" s="1"/>
  <c r="A181" i="17" s="1"/>
  <c r="C94" i="17"/>
  <c r="A94" i="17"/>
  <c r="C93" i="17"/>
  <c r="A93" i="17"/>
  <c r="A142" i="17" s="1"/>
  <c r="A179" i="17" s="1"/>
  <c r="C92" i="17"/>
  <c r="A92" i="17"/>
  <c r="A141" i="17" s="1"/>
  <c r="A178" i="17" s="1"/>
  <c r="C91" i="17"/>
  <c r="A91" i="17"/>
  <c r="A140" i="17" s="1"/>
  <c r="A177" i="17" s="1"/>
  <c r="C90" i="17"/>
  <c r="A90" i="17"/>
  <c r="C89" i="17"/>
  <c r="A89" i="17"/>
  <c r="A138" i="17" s="1"/>
  <c r="A175" i="17" s="1"/>
  <c r="C79" i="17"/>
  <c r="A79" i="17"/>
  <c r="C70" i="17"/>
  <c r="C71" i="17" s="1"/>
  <c r="C75" i="17" s="1"/>
  <c r="A70" i="17"/>
  <c r="C69" i="17"/>
  <c r="A69" i="17"/>
  <c r="C68" i="17"/>
  <c r="A68" i="17"/>
  <c r="C64" i="17"/>
  <c r="A64" i="17"/>
  <c r="C63" i="17"/>
  <c r="C65" i="17" s="1"/>
  <c r="C74" i="17" s="1"/>
  <c r="C76" i="17" s="1"/>
  <c r="C81" i="17" s="1"/>
  <c r="C87" i="17" s="1"/>
  <c r="A63" i="17"/>
  <c r="C40" i="17"/>
  <c r="C61" i="17" s="1"/>
  <c r="C73" i="17" s="1"/>
  <c r="C85" i="17" s="1"/>
  <c r="C36" i="17"/>
  <c r="A209" i="16"/>
  <c r="A208" i="16"/>
  <c r="A207" i="16"/>
  <c r="A182" i="16"/>
  <c r="A183" i="16"/>
  <c r="B237" i="16"/>
  <c r="B238" i="16"/>
  <c r="A237" i="16"/>
  <c r="A238" i="16"/>
  <c r="B390" i="16"/>
  <c r="A390" i="16"/>
  <c r="B388" i="16"/>
  <c r="A388" i="16"/>
  <c r="C315" i="16"/>
  <c r="C351" i="16" s="1"/>
  <c r="B311" i="16"/>
  <c r="B306" i="16"/>
  <c r="B300" i="16"/>
  <c r="B296" i="16"/>
  <c r="A296" i="16"/>
  <c r="A345" i="16" s="1"/>
  <c r="A381" i="16" s="1"/>
  <c r="B295" i="16"/>
  <c r="A295" i="16"/>
  <c r="A344" i="16" s="1"/>
  <c r="A380" i="16" s="1"/>
  <c r="B294" i="16"/>
  <c r="A294" i="16"/>
  <c r="A343" i="16" s="1"/>
  <c r="A379" i="16" s="1"/>
  <c r="B293" i="16"/>
  <c r="A293" i="16"/>
  <c r="A342" i="16" s="1"/>
  <c r="A378" i="16" s="1"/>
  <c r="B292" i="16"/>
  <c r="A292" i="16"/>
  <c r="A341" i="16" s="1"/>
  <c r="A377" i="16" s="1"/>
  <c r="B291" i="16"/>
  <c r="A291" i="16"/>
  <c r="A340" i="16" s="1"/>
  <c r="A376" i="16" s="1"/>
  <c r="B290" i="16"/>
  <c r="A290" i="16"/>
  <c r="A339" i="16" s="1"/>
  <c r="A375" i="16" s="1"/>
  <c r="B289" i="16"/>
  <c r="A289" i="16"/>
  <c r="A338" i="16" s="1"/>
  <c r="A374" i="16" s="1"/>
  <c r="B288" i="16"/>
  <c r="A288" i="16"/>
  <c r="A337" i="16" s="1"/>
  <c r="A373" i="16" s="1"/>
  <c r="B287" i="16"/>
  <c r="A287" i="16"/>
  <c r="A336" i="16" s="1"/>
  <c r="A372" i="16" s="1"/>
  <c r="B286" i="16"/>
  <c r="A286" i="16"/>
  <c r="A335" i="16" s="1"/>
  <c r="A371" i="16" s="1"/>
  <c r="B285" i="16"/>
  <c r="A285" i="16"/>
  <c r="A334" i="16" s="1"/>
  <c r="A370" i="16" s="1"/>
  <c r="B284" i="16"/>
  <c r="A284" i="16"/>
  <c r="A333" i="16" s="1"/>
  <c r="A369" i="16" s="1"/>
  <c r="B283" i="16"/>
  <c r="A283" i="16"/>
  <c r="A332" i="16" s="1"/>
  <c r="A368" i="16" s="1"/>
  <c r="B282" i="16"/>
  <c r="A282" i="16"/>
  <c r="A331" i="16" s="1"/>
  <c r="A367" i="16" s="1"/>
  <c r="B281" i="16"/>
  <c r="A281" i="16"/>
  <c r="A330" i="16" s="1"/>
  <c r="A366" i="16" s="1"/>
  <c r="B280" i="16"/>
  <c r="A280" i="16"/>
  <c r="A329" i="16" s="1"/>
  <c r="A365" i="16" s="1"/>
  <c r="B279" i="16"/>
  <c r="A279" i="16"/>
  <c r="A328" i="16" s="1"/>
  <c r="A364" i="16" s="1"/>
  <c r="B278" i="16"/>
  <c r="A278" i="16"/>
  <c r="A327" i="16" s="1"/>
  <c r="A363" i="16" s="1"/>
  <c r="B277" i="16"/>
  <c r="A277" i="16"/>
  <c r="A326" i="16" s="1"/>
  <c r="A362" i="16" s="1"/>
  <c r="B276" i="16"/>
  <c r="A276" i="16"/>
  <c r="A325" i="16" s="1"/>
  <c r="A361" i="16" s="1"/>
  <c r="B275" i="16"/>
  <c r="A275" i="16"/>
  <c r="A324" i="16" s="1"/>
  <c r="A360" i="16" s="1"/>
  <c r="B274" i="16"/>
  <c r="A274" i="16"/>
  <c r="A323" i="16" s="1"/>
  <c r="A359" i="16" s="1"/>
  <c r="B273" i="16"/>
  <c r="A273" i="16"/>
  <c r="A322" i="16" s="1"/>
  <c r="A358" i="16" s="1"/>
  <c r="B272" i="16"/>
  <c r="A272" i="16"/>
  <c r="A321" i="16" s="1"/>
  <c r="A357" i="16" s="1"/>
  <c r="B271" i="16"/>
  <c r="A271" i="16"/>
  <c r="A320" i="16" s="1"/>
  <c r="A356" i="16" s="1"/>
  <c r="B270" i="16"/>
  <c r="A270" i="16"/>
  <c r="A319" i="16" s="1"/>
  <c r="A355" i="16" s="1"/>
  <c r="B269" i="16"/>
  <c r="A269" i="16"/>
  <c r="A318" i="16" s="1"/>
  <c r="A354" i="16" s="1"/>
  <c r="B259" i="16"/>
  <c r="A259" i="16"/>
  <c r="B249" i="16"/>
  <c r="A249" i="16"/>
  <c r="B248" i="16"/>
  <c r="A248" i="16"/>
  <c r="B247" i="16"/>
  <c r="A247" i="16"/>
  <c r="B246" i="16"/>
  <c r="A246" i="16"/>
  <c r="B245" i="16"/>
  <c r="A245" i="16"/>
  <c r="B244" i="16"/>
  <c r="A244" i="16"/>
  <c r="B243" i="16"/>
  <c r="A243" i="16"/>
  <c r="B242" i="16"/>
  <c r="A242" i="16"/>
  <c r="B241" i="16"/>
  <c r="A241" i="16"/>
  <c r="B240" i="16"/>
  <c r="A240" i="16"/>
  <c r="B239" i="16"/>
  <c r="A239" i="16"/>
  <c r="B236" i="16"/>
  <c r="A236" i="16"/>
  <c r="B235" i="16"/>
  <c r="A235" i="16"/>
  <c r="B234" i="16"/>
  <c r="A234" i="16"/>
  <c r="B233" i="16"/>
  <c r="A233" i="16"/>
  <c r="B232" i="16"/>
  <c r="A232" i="16"/>
  <c r="B231" i="16"/>
  <c r="A231" i="16"/>
  <c r="B230" i="16"/>
  <c r="A230" i="16"/>
  <c r="B229" i="16"/>
  <c r="A229" i="16"/>
  <c r="B228" i="16"/>
  <c r="A228" i="16"/>
  <c r="B227" i="16"/>
  <c r="A227" i="16"/>
  <c r="B226" i="16"/>
  <c r="A226" i="16"/>
  <c r="B225" i="16"/>
  <c r="A225" i="16"/>
  <c r="B224" i="16"/>
  <c r="A224" i="16"/>
  <c r="B223" i="16"/>
  <c r="A223" i="16"/>
  <c r="B222" i="16"/>
  <c r="A222" i="16"/>
  <c r="B221" i="16"/>
  <c r="A221" i="16"/>
  <c r="B220" i="16"/>
  <c r="A220" i="16"/>
  <c r="B219" i="16"/>
  <c r="A219" i="16"/>
  <c r="B218" i="16"/>
  <c r="A218" i="16"/>
  <c r="B217" i="16"/>
  <c r="A217" i="16"/>
  <c r="B216" i="16"/>
  <c r="A216" i="16"/>
  <c r="B215" i="16"/>
  <c r="A215" i="16"/>
  <c r="B214" i="16"/>
  <c r="A214" i="16"/>
  <c r="B213" i="16"/>
  <c r="A213" i="16"/>
  <c r="B212" i="16"/>
  <c r="A212" i="16"/>
  <c r="B211" i="16"/>
  <c r="A211" i="16"/>
  <c r="B210" i="16"/>
  <c r="A210" i="16"/>
  <c r="B209" i="16"/>
  <c r="B208" i="16"/>
  <c r="B207" i="16"/>
  <c r="B206" i="16"/>
  <c r="A206" i="16"/>
  <c r="B205" i="16"/>
  <c r="A205" i="16"/>
  <c r="B204" i="16"/>
  <c r="A204" i="16"/>
  <c r="B203" i="16"/>
  <c r="A203" i="16"/>
  <c r="B202" i="16"/>
  <c r="A202" i="16"/>
  <c r="B201" i="16"/>
  <c r="A201" i="16"/>
  <c r="B200" i="16"/>
  <c r="A200" i="16"/>
  <c r="B199" i="16"/>
  <c r="A199" i="16"/>
  <c r="B198" i="16"/>
  <c r="A198" i="16"/>
  <c r="B197" i="16"/>
  <c r="A197" i="16"/>
  <c r="B196" i="16"/>
  <c r="A196" i="16"/>
  <c r="B195" i="16"/>
  <c r="A195" i="16"/>
  <c r="B194" i="16"/>
  <c r="A194" i="16"/>
  <c r="B193" i="16"/>
  <c r="A193" i="16"/>
  <c r="B192" i="16"/>
  <c r="A192" i="16"/>
  <c r="B191" i="16"/>
  <c r="A191" i="16"/>
  <c r="B190" i="16"/>
  <c r="A190" i="16"/>
  <c r="B189" i="16"/>
  <c r="A189" i="16"/>
  <c r="B188" i="16"/>
  <c r="A188" i="16"/>
  <c r="B187" i="16"/>
  <c r="A187" i="16"/>
  <c r="B186" i="16"/>
  <c r="A186" i="16"/>
  <c r="B185" i="16"/>
  <c r="A185" i="16"/>
  <c r="B184" i="16"/>
  <c r="A184" i="16"/>
  <c r="B183" i="16"/>
  <c r="B182" i="16"/>
  <c r="B181" i="16"/>
  <c r="A181" i="16"/>
  <c r="B180" i="16"/>
  <c r="A180" i="16"/>
  <c r="B179" i="16"/>
  <c r="A179" i="16"/>
  <c r="B178" i="16"/>
  <c r="A178" i="16"/>
  <c r="B177" i="16"/>
  <c r="A177" i="16"/>
  <c r="B176" i="16"/>
  <c r="A176" i="16"/>
  <c r="B175" i="16"/>
  <c r="A175" i="16"/>
  <c r="B174" i="16"/>
  <c r="A174" i="16"/>
  <c r="B173" i="16"/>
  <c r="A173" i="16"/>
  <c r="B172" i="16"/>
  <c r="A172" i="16"/>
  <c r="B171" i="16"/>
  <c r="A171" i="16"/>
  <c r="B170" i="16"/>
  <c r="A170" i="16"/>
  <c r="B169" i="16"/>
  <c r="A169" i="16"/>
  <c r="B168" i="16"/>
  <c r="A168" i="16"/>
  <c r="B167" i="16"/>
  <c r="A167" i="16"/>
  <c r="B166" i="16"/>
  <c r="A166" i="16"/>
  <c r="B165" i="16"/>
  <c r="A165" i="16"/>
  <c r="B164" i="16"/>
  <c r="A164" i="16"/>
  <c r="B163" i="16"/>
  <c r="A163" i="16"/>
  <c r="B162" i="16"/>
  <c r="A162" i="16"/>
  <c r="B161" i="16"/>
  <c r="A161" i="16"/>
  <c r="B157" i="16"/>
  <c r="A157" i="16"/>
  <c r="B156" i="16"/>
  <c r="B158" i="16" s="1"/>
  <c r="B254" i="16" s="1"/>
  <c r="A156" i="16"/>
  <c r="B129" i="16"/>
  <c r="B133" i="16" s="1"/>
  <c r="B145" i="16" s="1"/>
  <c r="B154" i="16" s="1"/>
  <c r="B253" i="16" s="1"/>
  <c r="B265" i="16" s="1"/>
  <c r="B315" i="16" s="1"/>
  <c r="B351" i="16" s="1"/>
  <c r="B386" i="16" s="1"/>
  <c r="C210" i="15"/>
  <c r="A210" i="15"/>
  <c r="C208" i="15"/>
  <c r="A208" i="15"/>
  <c r="A197" i="15"/>
  <c r="A193" i="15"/>
  <c r="A189" i="15"/>
  <c r="A185" i="15"/>
  <c r="A181" i="15"/>
  <c r="A177" i="15"/>
  <c r="A165" i="15"/>
  <c r="A202" i="15" s="1"/>
  <c r="A164" i="15"/>
  <c r="A201" i="15" s="1"/>
  <c r="A161" i="15"/>
  <c r="A198" i="15" s="1"/>
  <c r="A160" i="15"/>
  <c r="A157" i="15"/>
  <c r="A194" i="15" s="1"/>
  <c r="A156" i="15"/>
  <c r="A153" i="15"/>
  <c r="A190" i="15" s="1"/>
  <c r="A152" i="15"/>
  <c r="A149" i="15"/>
  <c r="A186" i="15" s="1"/>
  <c r="A148" i="15"/>
  <c r="A145" i="15"/>
  <c r="A182" i="15" s="1"/>
  <c r="A144" i="15"/>
  <c r="A141" i="15"/>
  <c r="A178" i="15" s="1"/>
  <c r="A140" i="15"/>
  <c r="C131" i="15"/>
  <c r="C126" i="15"/>
  <c r="C120" i="15"/>
  <c r="C116" i="15"/>
  <c r="A116" i="15"/>
  <c r="C115" i="15"/>
  <c r="A115" i="15"/>
  <c r="C114" i="15"/>
  <c r="A114" i="15"/>
  <c r="A163" i="15" s="1"/>
  <c r="A200" i="15" s="1"/>
  <c r="C113" i="15"/>
  <c r="A113" i="15"/>
  <c r="A162" i="15" s="1"/>
  <c r="A199" i="15" s="1"/>
  <c r="C112" i="15"/>
  <c r="A112" i="15"/>
  <c r="C111" i="15"/>
  <c r="A111" i="15"/>
  <c r="C110" i="15"/>
  <c r="A110" i="15"/>
  <c r="A159" i="15" s="1"/>
  <c r="A196" i="15" s="1"/>
  <c r="C109" i="15"/>
  <c r="A109" i="15"/>
  <c r="A158" i="15" s="1"/>
  <c r="A195" i="15" s="1"/>
  <c r="C108" i="15"/>
  <c r="A108" i="15"/>
  <c r="C107" i="15"/>
  <c r="A107" i="15"/>
  <c r="C106" i="15"/>
  <c r="A106" i="15"/>
  <c r="A155" i="15" s="1"/>
  <c r="A192" i="15" s="1"/>
  <c r="C105" i="15"/>
  <c r="A105" i="15"/>
  <c r="A154" i="15" s="1"/>
  <c r="A191" i="15" s="1"/>
  <c r="C104" i="15"/>
  <c r="A104" i="15"/>
  <c r="C103" i="15"/>
  <c r="A103" i="15"/>
  <c r="C102" i="15"/>
  <c r="A102" i="15"/>
  <c r="A151" i="15" s="1"/>
  <c r="A188" i="15" s="1"/>
  <c r="C101" i="15"/>
  <c r="A101" i="15"/>
  <c r="A150" i="15" s="1"/>
  <c r="A187" i="15" s="1"/>
  <c r="C100" i="15"/>
  <c r="A100" i="15"/>
  <c r="C99" i="15"/>
  <c r="A99" i="15"/>
  <c r="C98" i="15"/>
  <c r="A98" i="15"/>
  <c r="A147" i="15" s="1"/>
  <c r="A184" i="15" s="1"/>
  <c r="C97" i="15"/>
  <c r="A97" i="15"/>
  <c r="A146" i="15" s="1"/>
  <c r="A183" i="15" s="1"/>
  <c r="C96" i="15"/>
  <c r="A96" i="15"/>
  <c r="C95" i="15"/>
  <c r="A95" i="15"/>
  <c r="C94" i="15"/>
  <c r="A94" i="15"/>
  <c r="A143" i="15" s="1"/>
  <c r="A180" i="15" s="1"/>
  <c r="C93" i="15"/>
  <c r="A93" i="15"/>
  <c r="A142" i="15" s="1"/>
  <c r="A179" i="15" s="1"/>
  <c r="C92" i="15"/>
  <c r="A92" i="15"/>
  <c r="C91" i="15"/>
  <c r="A91" i="15"/>
  <c r="C90" i="15"/>
  <c r="A90" i="15"/>
  <c r="A139" i="15" s="1"/>
  <c r="A176" i="15" s="1"/>
  <c r="C89" i="15"/>
  <c r="A89" i="15"/>
  <c r="A138" i="15" s="1"/>
  <c r="A175" i="15" s="1"/>
  <c r="C79" i="15"/>
  <c r="A79" i="15"/>
  <c r="C74" i="15"/>
  <c r="C70" i="15"/>
  <c r="A70" i="15"/>
  <c r="C69" i="15"/>
  <c r="A69" i="15"/>
  <c r="C68" i="15"/>
  <c r="C71" i="15" s="1"/>
  <c r="C75" i="15" s="1"/>
  <c r="A68" i="15"/>
  <c r="C65" i="15"/>
  <c r="C64" i="15"/>
  <c r="A64" i="15"/>
  <c r="C63" i="15"/>
  <c r="A63" i="15"/>
  <c r="C36" i="15"/>
  <c r="C40" i="15" s="1"/>
  <c r="C61" i="15" s="1"/>
  <c r="C73" i="15" s="1"/>
  <c r="C85" i="15" s="1"/>
  <c r="B304" i="14"/>
  <c r="B298" i="14"/>
  <c r="B295" i="20" l="1"/>
  <c r="B296" i="20" s="1"/>
  <c r="B304" i="20" s="1"/>
  <c r="B286" i="20"/>
  <c r="B290" i="20" s="1"/>
  <c r="B309" i="20"/>
  <c r="B313" i="20"/>
  <c r="B349" i="20" s="1"/>
  <c r="B308" i="20"/>
  <c r="B344" i="20" s="1"/>
  <c r="B312" i="20"/>
  <c r="B300" i="20"/>
  <c r="B301" i="20" s="1"/>
  <c r="B345" i="20"/>
  <c r="B348" i="20"/>
  <c r="C61" i="19"/>
  <c r="C73" i="19" s="1"/>
  <c r="C85" i="19" s="1"/>
  <c r="C135" i="19"/>
  <c r="C172" i="19" s="1"/>
  <c r="C52" i="19"/>
  <c r="C206" i="19" s="1"/>
  <c r="C127" i="19"/>
  <c r="C128" i="19" s="1"/>
  <c r="C118" i="19"/>
  <c r="C122" i="19" s="1"/>
  <c r="C132" i="19"/>
  <c r="C133" i="19" s="1"/>
  <c r="C163" i="19" s="1"/>
  <c r="C200" i="19" s="1"/>
  <c r="B148" i="18"/>
  <c r="B242" i="18" s="1"/>
  <c r="B300" i="18"/>
  <c r="B301" i="18" s="1"/>
  <c r="B319" i="18" s="1"/>
  <c r="B355" i="18" s="1"/>
  <c r="B239" i="18"/>
  <c r="B243" i="18" s="1"/>
  <c r="B244" i="18" s="1"/>
  <c r="B249" i="18" s="1"/>
  <c r="B255" i="18" s="1"/>
  <c r="C52" i="17"/>
  <c r="C206" i="17" s="1"/>
  <c r="C135" i="17"/>
  <c r="C172" i="17" s="1"/>
  <c r="C127" i="17"/>
  <c r="C128" i="17" s="1"/>
  <c r="C118" i="17"/>
  <c r="C122" i="17" s="1"/>
  <c r="C161" i="17"/>
  <c r="C198" i="17" s="1"/>
  <c r="C165" i="17"/>
  <c r="C202" i="17" s="1"/>
  <c r="C132" i="17"/>
  <c r="C133" i="17" s="1"/>
  <c r="C154" i="17" s="1"/>
  <c r="C191" i="17" s="1"/>
  <c r="C160" i="17"/>
  <c r="C197" i="17" s="1"/>
  <c r="C164" i="17"/>
  <c r="C201" i="17" s="1"/>
  <c r="B312" i="16"/>
  <c r="B313" i="16"/>
  <c r="B345" i="16" s="1"/>
  <c r="B381" i="16" s="1"/>
  <c r="B251" i="16"/>
  <c r="B255" i="16" s="1"/>
  <c r="B256" i="16" s="1"/>
  <c r="B261" i="16" s="1"/>
  <c r="B267" i="16" s="1"/>
  <c r="C201" i="15"/>
  <c r="C165" i="15"/>
  <c r="C202" i="15" s="1"/>
  <c r="C76" i="15"/>
  <c r="C81" i="15" s="1"/>
  <c r="C87" i="15" s="1"/>
  <c r="C162" i="15"/>
  <c r="C199" i="15" s="1"/>
  <c r="C159" i="15"/>
  <c r="C196" i="15" s="1"/>
  <c r="C132" i="15"/>
  <c r="C133" i="15" s="1"/>
  <c r="C150" i="15" s="1"/>
  <c r="C187" i="15" s="1"/>
  <c r="C148" i="15"/>
  <c r="C185" i="15" s="1"/>
  <c r="C164" i="15"/>
  <c r="C52" i="15"/>
  <c r="C206" i="15" s="1"/>
  <c r="C135" i="15"/>
  <c r="C172" i="15" s="1"/>
  <c r="A207" i="14"/>
  <c r="B207" i="14"/>
  <c r="A205" i="14"/>
  <c r="B205" i="14"/>
  <c r="B330" i="20" l="1"/>
  <c r="B366" i="20" s="1"/>
  <c r="B318" i="20"/>
  <c r="B354" i="20" s="1"/>
  <c r="B322" i="20"/>
  <c r="B358" i="20" s="1"/>
  <c r="B319" i="20"/>
  <c r="B355" i="20" s="1"/>
  <c r="B331" i="20"/>
  <c r="B367" i="20" s="1"/>
  <c r="B327" i="20"/>
  <c r="B363" i="20" s="1"/>
  <c r="B323" i="20"/>
  <c r="B359" i="20" s="1"/>
  <c r="B326" i="20"/>
  <c r="B362" i="20" s="1"/>
  <c r="B325" i="20"/>
  <c r="B361" i="20" s="1"/>
  <c r="B332" i="20"/>
  <c r="B368" i="20" s="1"/>
  <c r="B329" i="20"/>
  <c r="B365" i="20" s="1"/>
  <c r="B333" i="20"/>
  <c r="B369" i="20" s="1"/>
  <c r="B316" i="20"/>
  <c r="B352" i="20" s="1"/>
  <c r="B317" i="20"/>
  <c r="B353" i="20" s="1"/>
  <c r="B320" i="20"/>
  <c r="B356" i="20" s="1"/>
  <c r="B321" i="20"/>
  <c r="B357" i="20" s="1"/>
  <c r="B328" i="20"/>
  <c r="B364" i="20" s="1"/>
  <c r="B324" i="20"/>
  <c r="B360" i="20" s="1"/>
  <c r="B335" i="20"/>
  <c r="B337" i="20" s="1"/>
  <c r="B340" i="20"/>
  <c r="B371" i="20" s="1"/>
  <c r="B381" i="20" s="1"/>
  <c r="B306" i="20"/>
  <c r="B342" i="20" s="1"/>
  <c r="B315" i="20"/>
  <c r="B351" i="20" s="1"/>
  <c r="B307" i="20"/>
  <c r="B343" i="20" s="1"/>
  <c r="B314" i="20"/>
  <c r="B350" i="20" s="1"/>
  <c r="B311" i="20"/>
  <c r="B347" i="20" s="1"/>
  <c r="B310" i="20"/>
  <c r="B346" i="20" s="1"/>
  <c r="C136" i="19"/>
  <c r="C144" i="19"/>
  <c r="C181" i="19" s="1"/>
  <c r="C138" i="19"/>
  <c r="C175" i="19" s="1"/>
  <c r="C139" i="19"/>
  <c r="C176" i="19" s="1"/>
  <c r="C141" i="19"/>
  <c r="C178" i="19" s="1"/>
  <c r="C142" i="19"/>
  <c r="C179" i="19" s="1"/>
  <c r="C143" i="19"/>
  <c r="C180" i="19" s="1"/>
  <c r="C145" i="19"/>
  <c r="C182" i="19" s="1"/>
  <c r="C146" i="19"/>
  <c r="C183" i="19" s="1"/>
  <c r="C147" i="19"/>
  <c r="C184" i="19" s="1"/>
  <c r="C140" i="19"/>
  <c r="C177" i="19" s="1"/>
  <c r="C158" i="19"/>
  <c r="C195" i="19" s="1"/>
  <c r="C164" i="19"/>
  <c r="C201" i="19" s="1"/>
  <c r="C155" i="19"/>
  <c r="C192" i="19" s="1"/>
  <c r="C154" i="19"/>
  <c r="C191" i="19" s="1"/>
  <c r="C153" i="19"/>
  <c r="C190" i="19" s="1"/>
  <c r="C160" i="19"/>
  <c r="C197" i="19" s="1"/>
  <c r="C151" i="19"/>
  <c r="C188" i="19" s="1"/>
  <c r="C150" i="19"/>
  <c r="C187" i="19" s="1"/>
  <c r="C149" i="19"/>
  <c r="C186" i="19" s="1"/>
  <c r="C162" i="19"/>
  <c r="C199" i="19" s="1"/>
  <c r="C161" i="19"/>
  <c r="C198" i="19" s="1"/>
  <c r="C159" i="19"/>
  <c r="C196" i="19" s="1"/>
  <c r="C156" i="19"/>
  <c r="C193" i="19" s="1"/>
  <c r="C152" i="19"/>
  <c r="C189" i="19" s="1"/>
  <c r="C148" i="19"/>
  <c r="C185" i="19" s="1"/>
  <c r="C157" i="19"/>
  <c r="C194" i="19" s="1"/>
  <c r="C165" i="19"/>
  <c r="C202" i="19" s="1"/>
  <c r="B316" i="18"/>
  <c r="B352" i="18" s="1"/>
  <c r="B325" i="18"/>
  <c r="B361" i="18" s="1"/>
  <c r="B320" i="18"/>
  <c r="B356" i="18" s="1"/>
  <c r="B329" i="18"/>
  <c r="B365" i="18" s="1"/>
  <c r="B333" i="18"/>
  <c r="B369" i="18" s="1"/>
  <c r="B318" i="18"/>
  <c r="B354" i="18" s="1"/>
  <c r="B322" i="18"/>
  <c r="B358" i="18" s="1"/>
  <c r="B331" i="18"/>
  <c r="B367" i="18" s="1"/>
  <c r="B332" i="18"/>
  <c r="B368" i="18" s="1"/>
  <c r="B326" i="18"/>
  <c r="B362" i="18" s="1"/>
  <c r="B327" i="18"/>
  <c r="B363" i="18" s="1"/>
  <c r="B328" i="18"/>
  <c r="B364" i="18" s="1"/>
  <c r="B317" i="18"/>
  <c r="B353" i="18" s="1"/>
  <c r="B330" i="18"/>
  <c r="B366" i="18" s="1"/>
  <c r="B323" i="18"/>
  <c r="B359" i="18" s="1"/>
  <c r="B324" i="18"/>
  <c r="B360" i="18" s="1"/>
  <c r="B321" i="18"/>
  <c r="B357" i="18" s="1"/>
  <c r="B295" i="18"/>
  <c r="B296" i="18" s="1"/>
  <c r="B304" i="18" s="1"/>
  <c r="B286" i="18"/>
  <c r="B290" i="18" s="1"/>
  <c r="C162" i="17"/>
  <c r="C199" i="17" s="1"/>
  <c r="C157" i="17"/>
  <c r="C194" i="17" s="1"/>
  <c r="C158" i="17"/>
  <c r="C195" i="17" s="1"/>
  <c r="C152" i="17"/>
  <c r="C189" i="17" s="1"/>
  <c r="C153" i="17"/>
  <c r="C190" i="17" s="1"/>
  <c r="C148" i="17"/>
  <c r="C185" i="17" s="1"/>
  <c r="C149" i="17"/>
  <c r="C186" i="17" s="1"/>
  <c r="C150" i="17"/>
  <c r="C187" i="17" s="1"/>
  <c r="C139" i="17"/>
  <c r="C176" i="17" s="1"/>
  <c r="C147" i="17"/>
  <c r="C184" i="17" s="1"/>
  <c r="C143" i="17"/>
  <c r="C180" i="17" s="1"/>
  <c r="C144" i="17"/>
  <c r="C181" i="17" s="1"/>
  <c r="C145" i="17"/>
  <c r="C182" i="17" s="1"/>
  <c r="C146" i="17"/>
  <c r="C183" i="17" s="1"/>
  <c r="C156" i="17"/>
  <c r="C193" i="17" s="1"/>
  <c r="C136" i="17"/>
  <c r="C140" i="17"/>
  <c r="C177" i="17" s="1"/>
  <c r="C141" i="17"/>
  <c r="C178" i="17" s="1"/>
  <c r="C142" i="17"/>
  <c r="C179" i="17" s="1"/>
  <c r="C159" i="17"/>
  <c r="C196" i="17" s="1"/>
  <c r="C151" i="17"/>
  <c r="C188" i="17" s="1"/>
  <c r="C163" i="17"/>
  <c r="C200" i="17" s="1"/>
  <c r="C155" i="17"/>
  <c r="C192" i="17" s="1"/>
  <c r="C138" i="17"/>
  <c r="C175" i="17" s="1"/>
  <c r="B332" i="16"/>
  <c r="B368" i="16" s="1"/>
  <c r="B328" i="16"/>
  <c r="B364" i="16" s="1"/>
  <c r="B329" i="16"/>
  <c r="B365" i="16" s="1"/>
  <c r="B341" i="16"/>
  <c r="B377" i="16" s="1"/>
  <c r="B334" i="16"/>
  <c r="B370" i="16" s="1"/>
  <c r="B331" i="16"/>
  <c r="B367" i="16" s="1"/>
  <c r="B342" i="16"/>
  <c r="B378" i="16" s="1"/>
  <c r="B338" i="16"/>
  <c r="B374" i="16" s="1"/>
  <c r="B343" i="16"/>
  <c r="B379" i="16" s="1"/>
  <c r="B337" i="16"/>
  <c r="B373" i="16" s="1"/>
  <c r="B340" i="16"/>
  <c r="B376" i="16" s="1"/>
  <c r="B330" i="16"/>
  <c r="B366" i="16" s="1"/>
  <c r="B335" i="16"/>
  <c r="B371" i="16" s="1"/>
  <c r="B333" i="16"/>
  <c r="B369" i="16" s="1"/>
  <c r="B339" i="16"/>
  <c r="B375" i="16" s="1"/>
  <c r="B344" i="16"/>
  <c r="B380" i="16" s="1"/>
  <c r="B336" i="16"/>
  <c r="B372" i="16" s="1"/>
  <c r="B307" i="16"/>
  <c r="B308" i="16" s="1"/>
  <c r="B326" i="16" s="1"/>
  <c r="B362" i="16" s="1"/>
  <c r="B298" i="16"/>
  <c r="B302" i="16" s="1"/>
  <c r="B319" i="16"/>
  <c r="B355" i="16" s="1"/>
  <c r="B324" i="16"/>
  <c r="B360" i="16" s="1"/>
  <c r="C163" i="15"/>
  <c r="C200" i="15" s="1"/>
  <c r="C161" i="15"/>
  <c r="C198" i="15" s="1"/>
  <c r="C127" i="15"/>
  <c r="C128" i="15" s="1"/>
  <c r="C136" i="15"/>
  <c r="C167" i="15" s="1"/>
  <c r="C169" i="15" s="1"/>
  <c r="C118" i="15"/>
  <c r="C122" i="15" s="1"/>
  <c r="C173" i="15"/>
  <c r="C204" i="15" s="1"/>
  <c r="C213" i="15" s="1"/>
  <c r="C158" i="15"/>
  <c r="C195" i="15" s="1"/>
  <c r="C153" i="15"/>
  <c r="C190" i="15" s="1"/>
  <c r="C160" i="15"/>
  <c r="C197" i="15" s="1"/>
  <c r="C155" i="15"/>
  <c r="C192" i="15" s="1"/>
  <c r="C156" i="15"/>
  <c r="C193" i="15" s="1"/>
  <c r="C151" i="15"/>
  <c r="C188" i="15" s="1"/>
  <c r="C154" i="15"/>
  <c r="C191" i="15" s="1"/>
  <c r="C149" i="15"/>
  <c r="C186" i="15" s="1"/>
  <c r="C157" i="15"/>
  <c r="C194" i="15" s="1"/>
  <c r="C152" i="15"/>
  <c r="C189" i="15" s="1"/>
  <c r="B388" i="14"/>
  <c r="A388" i="14"/>
  <c r="B386" i="14"/>
  <c r="A386" i="14"/>
  <c r="C313" i="14"/>
  <c r="C349" i="14" s="1"/>
  <c r="B309" i="14"/>
  <c r="B294" i="14"/>
  <c r="A294" i="14"/>
  <c r="A343" i="14" s="1"/>
  <c r="A379" i="14" s="1"/>
  <c r="B293" i="14"/>
  <c r="A293" i="14"/>
  <c r="A342" i="14" s="1"/>
  <c r="A378" i="14" s="1"/>
  <c r="B292" i="14"/>
  <c r="A292" i="14"/>
  <c r="A341" i="14" s="1"/>
  <c r="A377" i="14" s="1"/>
  <c r="B291" i="14"/>
  <c r="A291" i="14"/>
  <c r="A340" i="14" s="1"/>
  <c r="A376" i="14" s="1"/>
  <c r="B290" i="14"/>
  <c r="A290" i="14"/>
  <c r="A339" i="14" s="1"/>
  <c r="A375" i="14" s="1"/>
  <c r="B289" i="14"/>
  <c r="A289" i="14"/>
  <c r="A338" i="14" s="1"/>
  <c r="A374" i="14" s="1"/>
  <c r="B288" i="14"/>
  <c r="A288" i="14"/>
  <c r="A337" i="14" s="1"/>
  <c r="A373" i="14" s="1"/>
  <c r="B287" i="14"/>
  <c r="A287" i="14"/>
  <c r="A336" i="14" s="1"/>
  <c r="A372" i="14" s="1"/>
  <c r="B286" i="14"/>
  <c r="A286" i="14"/>
  <c r="A335" i="14" s="1"/>
  <c r="A371" i="14" s="1"/>
  <c r="B285" i="14"/>
  <c r="A285" i="14"/>
  <c r="A334" i="14" s="1"/>
  <c r="A370" i="14" s="1"/>
  <c r="B284" i="14"/>
  <c r="A284" i="14"/>
  <c r="A333" i="14" s="1"/>
  <c r="A369" i="14" s="1"/>
  <c r="B283" i="14"/>
  <c r="A283" i="14"/>
  <c r="A332" i="14" s="1"/>
  <c r="A368" i="14" s="1"/>
  <c r="B282" i="14"/>
  <c r="A282" i="14"/>
  <c r="A331" i="14" s="1"/>
  <c r="A367" i="14" s="1"/>
  <c r="B281" i="14"/>
  <c r="A281" i="14"/>
  <c r="A330" i="14" s="1"/>
  <c r="A366" i="14" s="1"/>
  <c r="B280" i="14"/>
  <c r="A280" i="14"/>
  <c r="A329" i="14" s="1"/>
  <c r="A365" i="14" s="1"/>
  <c r="B279" i="14"/>
  <c r="A279" i="14"/>
  <c r="A328" i="14" s="1"/>
  <c r="A364" i="14" s="1"/>
  <c r="B278" i="14"/>
  <c r="A278" i="14"/>
  <c r="A327" i="14" s="1"/>
  <c r="A363" i="14" s="1"/>
  <c r="B277" i="14"/>
  <c r="A277" i="14"/>
  <c r="A326" i="14" s="1"/>
  <c r="A362" i="14" s="1"/>
  <c r="B276" i="14"/>
  <c r="A276" i="14"/>
  <c r="A325" i="14" s="1"/>
  <c r="A361" i="14" s="1"/>
  <c r="B275" i="14"/>
  <c r="A275" i="14"/>
  <c r="A324" i="14" s="1"/>
  <c r="A360" i="14" s="1"/>
  <c r="B274" i="14"/>
  <c r="A274" i="14"/>
  <c r="A323" i="14" s="1"/>
  <c r="A359" i="14" s="1"/>
  <c r="B273" i="14"/>
  <c r="A273" i="14"/>
  <c r="A322" i="14" s="1"/>
  <c r="A358" i="14" s="1"/>
  <c r="B272" i="14"/>
  <c r="A272" i="14"/>
  <c r="A321" i="14" s="1"/>
  <c r="A357" i="14" s="1"/>
  <c r="B271" i="14"/>
  <c r="A271" i="14"/>
  <c r="A320" i="14" s="1"/>
  <c r="A356" i="14" s="1"/>
  <c r="B270" i="14"/>
  <c r="A270" i="14"/>
  <c r="A319" i="14" s="1"/>
  <c r="A355" i="14" s="1"/>
  <c r="B269" i="14"/>
  <c r="A269" i="14"/>
  <c r="A318" i="14" s="1"/>
  <c r="A354" i="14" s="1"/>
  <c r="B268" i="14"/>
  <c r="A268" i="14"/>
  <c r="A317" i="14" s="1"/>
  <c r="A353" i="14" s="1"/>
  <c r="B267" i="14"/>
  <c r="A267" i="14"/>
  <c r="A316" i="14" s="1"/>
  <c r="A352" i="14" s="1"/>
  <c r="B257" i="14"/>
  <c r="A257" i="14"/>
  <c r="B247" i="14"/>
  <c r="A247" i="14"/>
  <c r="B246" i="14"/>
  <c r="A246" i="14"/>
  <c r="B245" i="14"/>
  <c r="A245" i="14"/>
  <c r="B244" i="14"/>
  <c r="A244" i="14"/>
  <c r="B243" i="14"/>
  <c r="A243" i="14"/>
  <c r="B242" i="14"/>
  <c r="A242" i="14"/>
  <c r="B241" i="14"/>
  <c r="A241" i="14"/>
  <c r="B240" i="14"/>
  <c r="A240" i="14"/>
  <c r="B239" i="14"/>
  <c r="A239" i="14"/>
  <c r="B238" i="14"/>
  <c r="A238" i="14"/>
  <c r="B237" i="14"/>
  <c r="A237" i="14"/>
  <c r="B236" i="14"/>
  <c r="A236" i="14"/>
  <c r="B235" i="14"/>
  <c r="A235" i="14"/>
  <c r="B234" i="14"/>
  <c r="A234" i="14"/>
  <c r="B233" i="14"/>
  <c r="A233" i="14"/>
  <c r="B232" i="14"/>
  <c r="A232" i="14"/>
  <c r="B231" i="14"/>
  <c r="A231" i="14"/>
  <c r="B230" i="14"/>
  <c r="A230" i="14"/>
  <c r="B229" i="14"/>
  <c r="A229" i="14"/>
  <c r="B228" i="14"/>
  <c r="A228" i="14"/>
  <c r="B227" i="14"/>
  <c r="A227" i="14"/>
  <c r="B226" i="14"/>
  <c r="A226" i="14"/>
  <c r="B225" i="14"/>
  <c r="A225" i="14"/>
  <c r="B224" i="14"/>
  <c r="A224" i="14"/>
  <c r="B223" i="14"/>
  <c r="A223" i="14"/>
  <c r="B222" i="14"/>
  <c r="A222" i="14"/>
  <c r="B221" i="14"/>
  <c r="A221" i="14"/>
  <c r="B220" i="14"/>
  <c r="A220" i="14"/>
  <c r="B219" i="14"/>
  <c r="A219" i="14"/>
  <c r="B218" i="14"/>
  <c r="A218" i="14"/>
  <c r="B217" i="14"/>
  <c r="A217" i="14"/>
  <c r="B216" i="14"/>
  <c r="A216" i="14"/>
  <c r="B215" i="14"/>
  <c r="A215" i="14"/>
  <c r="B214" i="14"/>
  <c r="A214" i="14"/>
  <c r="B213" i="14"/>
  <c r="A213" i="14"/>
  <c r="B212" i="14"/>
  <c r="A212" i="14"/>
  <c r="B211" i="14"/>
  <c r="A211" i="14"/>
  <c r="B210" i="14"/>
  <c r="A210" i="14"/>
  <c r="B209" i="14"/>
  <c r="B208" i="14"/>
  <c r="B206" i="14"/>
  <c r="A206" i="14"/>
  <c r="B204" i="14"/>
  <c r="A204" i="14"/>
  <c r="B203" i="14"/>
  <c r="A203" i="14"/>
  <c r="B202" i="14"/>
  <c r="A202" i="14"/>
  <c r="B201" i="14"/>
  <c r="A201" i="14"/>
  <c r="B200" i="14"/>
  <c r="A200" i="14"/>
  <c r="B199" i="14"/>
  <c r="A199" i="14"/>
  <c r="B198" i="14"/>
  <c r="A198" i="14"/>
  <c r="B197" i="14"/>
  <c r="A197" i="14"/>
  <c r="B196" i="14"/>
  <c r="A196" i="14"/>
  <c r="B195" i="14"/>
  <c r="A195" i="14"/>
  <c r="B194" i="14"/>
  <c r="A194" i="14"/>
  <c r="B193" i="14"/>
  <c r="A193" i="14"/>
  <c r="B192" i="14"/>
  <c r="A192" i="14"/>
  <c r="B191" i="14"/>
  <c r="A191" i="14"/>
  <c r="B190" i="14"/>
  <c r="A190" i="14"/>
  <c r="B189" i="14"/>
  <c r="A189" i="14"/>
  <c r="B188" i="14"/>
  <c r="A188" i="14"/>
  <c r="B187" i="14"/>
  <c r="A187" i="14"/>
  <c r="B186" i="14"/>
  <c r="A186" i="14"/>
  <c r="B185" i="14"/>
  <c r="A185" i="14"/>
  <c r="B184" i="14"/>
  <c r="A184" i="14"/>
  <c r="B183" i="14"/>
  <c r="A183" i="14"/>
  <c r="B182" i="14"/>
  <c r="B181" i="14"/>
  <c r="A181" i="14"/>
  <c r="B180" i="14"/>
  <c r="A180" i="14"/>
  <c r="B179" i="14"/>
  <c r="A179" i="14"/>
  <c r="B178" i="14"/>
  <c r="A178" i="14"/>
  <c r="B177" i="14"/>
  <c r="A177" i="14"/>
  <c r="B176" i="14"/>
  <c r="A176" i="14"/>
  <c r="B175" i="14"/>
  <c r="A175" i="14"/>
  <c r="B174" i="14"/>
  <c r="A174" i="14"/>
  <c r="B173" i="14"/>
  <c r="A173" i="14"/>
  <c r="B172" i="14"/>
  <c r="A172" i="14"/>
  <c r="B171" i="14"/>
  <c r="A171" i="14"/>
  <c r="B170" i="14"/>
  <c r="A170" i="14"/>
  <c r="B169" i="14"/>
  <c r="A169" i="14"/>
  <c r="B168" i="14"/>
  <c r="A168" i="14"/>
  <c r="B167" i="14"/>
  <c r="A167" i="14"/>
  <c r="B166" i="14"/>
  <c r="A166" i="14"/>
  <c r="B165" i="14"/>
  <c r="A165" i="14"/>
  <c r="B164" i="14"/>
  <c r="A164" i="14"/>
  <c r="B163" i="14"/>
  <c r="A163" i="14"/>
  <c r="B162" i="14"/>
  <c r="A162" i="14"/>
  <c r="B161" i="14"/>
  <c r="A161" i="14"/>
  <c r="B157" i="14"/>
  <c r="A157" i="14"/>
  <c r="B156" i="14"/>
  <c r="A156" i="14"/>
  <c r="B129" i="14"/>
  <c r="B133" i="14" s="1"/>
  <c r="B145" i="14" s="1"/>
  <c r="B154" i="14" s="1"/>
  <c r="B251" i="14" s="1"/>
  <c r="B263" i="14" s="1"/>
  <c r="B313" i="14" s="1"/>
  <c r="B349" i="14" s="1"/>
  <c r="B384" i="14" s="1"/>
  <c r="C210" i="13"/>
  <c r="A210" i="13"/>
  <c r="C208" i="13"/>
  <c r="A208" i="13"/>
  <c r="A165" i="13"/>
  <c r="A202" i="13" s="1"/>
  <c r="A164" i="13"/>
  <c r="A201" i="13" s="1"/>
  <c r="A162" i="13"/>
  <c r="A199" i="13" s="1"/>
  <c r="A161" i="13"/>
  <c r="A198" i="13" s="1"/>
  <c r="A160" i="13"/>
  <c r="A197" i="13" s="1"/>
  <c r="A158" i="13"/>
  <c r="A195" i="13" s="1"/>
  <c r="A157" i="13"/>
  <c r="A194" i="13" s="1"/>
  <c r="A156" i="13"/>
  <c r="A193" i="13" s="1"/>
  <c r="A154" i="13"/>
  <c r="A191" i="13" s="1"/>
  <c r="A153" i="13"/>
  <c r="A190" i="13" s="1"/>
  <c r="A152" i="13"/>
  <c r="A189" i="13" s="1"/>
  <c r="A150" i="13"/>
  <c r="A187" i="13" s="1"/>
  <c r="A149" i="13"/>
  <c r="A186" i="13" s="1"/>
  <c r="A148" i="13"/>
  <c r="A185" i="13" s="1"/>
  <c r="A146" i="13"/>
  <c r="A183" i="13" s="1"/>
  <c r="A145" i="13"/>
  <c r="A182" i="13" s="1"/>
  <c r="A144" i="13"/>
  <c r="A181" i="13" s="1"/>
  <c r="A142" i="13"/>
  <c r="A179" i="13" s="1"/>
  <c r="A141" i="13"/>
  <c r="A178" i="13" s="1"/>
  <c r="A140" i="13"/>
  <c r="A177" i="13" s="1"/>
  <c r="A138" i="13"/>
  <c r="A175" i="13" s="1"/>
  <c r="C131" i="13"/>
  <c r="C126" i="13"/>
  <c r="C120" i="13"/>
  <c r="C116" i="13"/>
  <c r="A116" i="13"/>
  <c r="C115" i="13"/>
  <c r="A115" i="13"/>
  <c r="C114" i="13"/>
  <c r="A114" i="13"/>
  <c r="A163" i="13" s="1"/>
  <c r="A200" i="13" s="1"/>
  <c r="C113" i="13"/>
  <c r="A113" i="13"/>
  <c r="C112" i="13"/>
  <c r="A112" i="13"/>
  <c r="C111" i="13"/>
  <c r="A111" i="13"/>
  <c r="C110" i="13"/>
  <c r="A110" i="13"/>
  <c r="A159" i="13" s="1"/>
  <c r="A196" i="13" s="1"/>
  <c r="C109" i="13"/>
  <c r="A109" i="13"/>
  <c r="C108" i="13"/>
  <c r="A108" i="13"/>
  <c r="C107" i="13"/>
  <c r="A107" i="13"/>
  <c r="C106" i="13"/>
  <c r="A106" i="13"/>
  <c r="A155" i="13" s="1"/>
  <c r="A192" i="13" s="1"/>
  <c r="C105" i="13"/>
  <c r="A105" i="13"/>
  <c r="C104" i="13"/>
  <c r="A104" i="13"/>
  <c r="C103" i="13"/>
  <c r="A103" i="13"/>
  <c r="C102" i="13"/>
  <c r="A102" i="13"/>
  <c r="A151" i="13" s="1"/>
  <c r="A188" i="13" s="1"/>
  <c r="C101" i="13"/>
  <c r="A101" i="13"/>
  <c r="C100" i="13"/>
  <c r="A100" i="13"/>
  <c r="C99" i="13"/>
  <c r="A99" i="13"/>
  <c r="C98" i="13"/>
  <c r="A98" i="13"/>
  <c r="A147" i="13" s="1"/>
  <c r="A184" i="13" s="1"/>
  <c r="C97" i="13"/>
  <c r="A97" i="13"/>
  <c r="C96" i="13"/>
  <c r="A96" i="13"/>
  <c r="C95" i="13"/>
  <c r="A95" i="13"/>
  <c r="C94" i="13"/>
  <c r="A94" i="13"/>
  <c r="A143" i="13" s="1"/>
  <c r="A180" i="13" s="1"/>
  <c r="C93" i="13"/>
  <c r="A93" i="13"/>
  <c r="C92" i="13"/>
  <c r="A92" i="13"/>
  <c r="C91" i="13"/>
  <c r="A91" i="13"/>
  <c r="C90" i="13"/>
  <c r="A90" i="13"/>
  <c r="A139" i="13" s="1"/>
  <c r="A176" i="13" s="1"/>
  <c r="C89" i="13"/>
  <c r="A89" i="13"/>
  <c r="C79" i="13"/>
  <c r="A79" i="13"/>
  <c r="C71" i="13"/>
  <c r="C75" i="13" s="1"/>
  <c r="C70" i="13"/>
  <c r="A70" i="13"/>
  <c r="C69" i="13"/>
  <c r="A69" i="13"/>
  <c r="C68" i="13"/>
  <c r="A68" i="13"/>
  <c r="C64" i="13"/>
  <c r="C65" i="13" s="1"/>
  <c r="C74" i="13" s="1"/>
  <c r="A64" i="13"/>
  <c r="C63" i="13"/>
  <c r="A63" i="13"/>
  <c r="C36" i="13"/>
  <c r="C40" i="13" s="1"/>
  <c r="C61" i="13" s="1"/>
  <c r="C73" i="13" s="1"/>
  <c r="C85" i="13" s="1"/>
  <c r="B195" i="12"/>
  <c r="B194" i="12"/>
  <c r="B192" i="12"/>
  <c r="B188" i="12"/>
  <c r="B196" i="12"/>
  <c r="B170" i="12"/>
  <c r="B149" i="12"/>
  <c r="C167" i="19" l="1"/>
  <c r="C169" i="19" s="1"/>
  <c r="C173" i="19"/>
  <c r="C204" i="19" s="1"/>
  <c r="C213" i="19" s="1"/>
  <c r="B335" i="18"/>
  <c r="B337" i="18" s="1"/>
  <c r="B340" i="18"/>
  <c r="B371" i="18" s="1"/>
  <c r="B381" i="18" s="1"/>
  <c r="B314" i="18"/>
  <c r="B350" i="18" s="1"/>
  <c r="B310" i="18"/>
  <c r="B346" i="18" s="1"/>
  <c r="B306" i="18"/>
  <c r="B342" i="18" s="1"/>
  <c r="B313" i="18"/>
  <c r="B349" i="18" s="1"/>
  <c r="B309" i="18"/>
  <c r="B345" i="18" s="1"/>
  <c r="B307" i="18"/>
  <c r="B343" i="18" s="1"/>
  <c r="B311" i="18"/>
  <c r="B347" i="18" s="1"/>
  <c r="B315" i="18"/>
  <c r="B351" i="18" s="1"/>
  <c r="B308" i="18"/>
  <c r="B344" i="18" s="1"/>
  <c r="B312" i="18"/>
  <c r="B348" i="18" s="1"/>
  <c r="C167" i="17"/>
  <c r="C169" i="17" s="1"/>
  <c r="C173" i="17"/>
  <c r="C204" i="17" s="1"/>
  <c r="C213" i="17" s="1"/>
  <c r="B323" i="16"/>
  <c r="B359" i="16" s="1"/>
  <c r="B322" i="16"/>
  <c r="B358" i="16" s="1"/>
  <c r="B320" i="16"/>
  <c r="B356" i="16" s="1"/>
  <c r="B318" i="16"/>
  <c r="B354" i="16" s="1"/>
  <c r="B321" i="16"/>
  <c r="B357" i="16" s="1"/>
  <c r="B327" i="16"/>
  <c r="B363" i="16" s="1"/>
  <c r="B325" i="16"/>
  <c r="B361" i="16" s="1"/>
  <c r="B316" i="16"/>
  <c r="B347" i="16" s="1"/>
  <c r="B349" i="16" s="1"/>
  <c r="C145" i="15"/>
  <c r="C182" i="15" s="1"/>
  <c r="C147" i="15"/>
  <c r="C184" i="15" s="1"/>
  <c r="C138" i="15"/>
  <c r="C175" i="15" s="1"/>
  <c r="C140" i="15"/>
  <c r="C177" i="15" s="1"/>
  <c r="C142" i="15"/>
  <c r="C179" i="15" s="1"/>
  <c r="C144" i="15"/>
  <c r="C181" i="15" s="1"/>
  <c r="C141" i="15"/>
  <c r="C178" i="15" s="1"/>
  <c r="C143" i="15"/>
  <c r="C180" i="15" s="1"/>
  <c r="C146" i="15"/>
  <c r="C183" i="15" s="1"/>
  <c r="C139" i="15"/>
  <c r="C176" i="15" s="1"/>
  <c r="B158" i="14"/>
  <c r="B252" i="14" s="1"/>
  <c r="B249" i="14"/>
  <c r="B253" i="14" s="1"/>
  <c r="B310" i="14"/>
  <c r="B311" i="14" s="1"/>
  <c r="B335" i="14" s="1"/>
  <c r="B371" i="14" s="1"/>
  <c r="C52" i="13"/>
  <c r="C206" i="13" s="1"/>
  <c r="C135" i="13"/>
  <c r="C172" i="13" s="1"/>
  <c r="C76" i="13"/>
  <c r="C81" i="13" s="1"/>
  <c r="C87" i="13" s="1"/>
  <c r="C148" i="13"/>
  <c r="C185" i="13" s="1"/>
  <c r="C132" i="13"/>
  <c r="C133" i="13" s="1"/>
  <c r="C150" i="13"/>
  <c r="C187" i="13" s="1"/>
  <c r="C191" i="13"/>
  <c r="C154" i="13"/>
  <c r="C156" i="13"/>
  <c r="C193" i="13" s="1"/>
  <c r="C195" i="13"/>
  <c r="C158" i="13"/>
  <c r="C160" i="13"/>
  <c r="C197" i="13" s="1"/>
  <c r="C201" i="13"/>
  <c r="C164" i="13"/>
  <c r="C152" i="13"/>
  <c r="C189" i="13" s="1"/>
  <c r="C199" i="13"/>
  <c r="C162" i="13"/>
  <c r="B373" i="12"/>
  <c r="A373" i="12"/>
  <c r="B371" i="12"/>
  <c r="A371" i="12"/>
  <c r="C299" i="12"/>
  <c r="C335" i="12" s="1"/>
  <c r="B295" i="12"/>
  <c r="B290" i="12"/>
  <c r="B284" i="12"/>
  <c r="B280" i="12"/>
  <c r="A280" i="12"/>
  <c r="A329" i="12" s="1"/>
  <c r="A365" i="12" s="1"/>
  <c r="B279" i="12"/>
  <c r="A279" i="12"/>
  <c r="A328" i="12" s="1"/>
  <c r="A364" i="12" s="1"/>
  <c r="B278" i="12"/>
  <c r="A278" i="12"/>
  <c r="A327" i="12" s="1"/>
  <c r="A363" i="12" s="1"/>
  <c r="B277" i="12"/>
  <c r="A277" i="12"/>
  <c r="A326" i="12" s="1"/>
  <c r="A362" i="12" s="1"/>
  <c r="B276" i="12"/>
  <c r="A276" i="12"/>
  <c r="A325" i="12" s="1"/>
  <c r="A361" i="12" s="1"/>
  <c r="B275" i="12"/>
  <c r="A275" i="12"/>
  <c r="A324" i="12" s="1"/>
  <c r="A360" i="12" s="1"/>
  <c r="B274" i="12"/>
  <c r="A274" i="12"/>
  <c r="A323" i="12" s="1"/>
  <c r="A359" i="12" s="1"/>
  <c r="B273" i="12"/>
  <c r="A273" i="12"/>
  <c r="A322" i="12" s="1"/>
  <c r="A358" i="12" s="1"/>
  <c r="B272" i="12"/>
  <c r="A272" i="12"/>
  <c r="A321" i="12" s="1"/>
  <c r="A357" i="12" s="1"/>
  <c r="B271" i="12"/>
  <c r="A271" i="12"/>
  <c r="A320" i="12" s="1"/>
  <c r="A356" i="12" s="1"/>
  <c r="B270" i="12"/>
  <c r="A270" i="12"/>
  <c r="A319" i="12" s="1"/>
  <c r="A355" i="12" s="1"/>
  <c r="B269" i="12"/>
  <c r="A269" i="12"/>
  <c r="A318" i="12" s="1"/>
  <c r="A354" i="12" s="1"/>
  <c r="B268" i="12"/>
  <c r="A268" i="12"/>
  <c r="A317" i="12" s="1"/>
  <c r="A353" i="12" s="1"/>
  <c r="B267" i="12"/>
  <c r="A267" i="12"/>
  <c r="A316" i="12" s="1"/>
  <c r="A352" i="12" s="1"/>
  <c r="B266" i="12"/>
  <c r="A266" i="12"/>
  <c r="A315" i="12" s="1"/>
  <c r="A351" i="12" s="1"/>
  <c r="B265" i="12"/>
  <c r="A265" i="12"/>
  <c r="A314" i="12" s="1"/>
  <c r="A350" i="12" s="1"/>
  <c r="B264" i="12"/>
  <c r="A264" i="12"/>
  <c r="A313" i="12" s="1"/>
  <c r="A349" i="12" s="1"/>
  <c r="B263" i="12"/>
  <c r="A263" i="12"/>
  <c r="A312" i="12" s="1"/>
  <c r="A348" i="12" s="1"/>
  <c r="B262" i="12"/>
  <c r="A262" i="12"/>
  <c r="A311" i="12" s="1"/>
  <c r="A347" i="12" s="1"/>
  <c r="B261" i="12"/>
  <c r="A261" i="12"/>
  <c r="A310" i="12" s="1"/>
  <c r="A346" i="12" s="1"/>
  <c r="B260" i="12"/>
  <c r="A260" i="12"/>
  <c r="A309" i="12" s="1"/>
  <c r="A345" i="12" s="1"/>
  <c r="B259" i="12"/>
  <c r="A259" i="12"/>
  <c r="A308" i="12" s="1"/>
  <c r="A344" i="12" s="1"/>
  <c r="B258" i="12"/>
  <c r="A258" i="12"/>
  <c r="A307" i="12" s="1"/>
  <c r="A343" i="12" s="1"/>
  <c r="B257" i="12"/>
  <c r="A257" i="12"/>
  <c r="A306" i="12" s="1"/>
  <c r="A342" i="12" s="1"/>
  <c r="B256" i="12"/>
  <c r="A256" i="12"/>
  <c r="A305" i="12" s="1"/>
  <c r="A341" i="12" s="1"/>
  <c r="B255" i="12"/>
  <c r="A255" i="12"/>
  <c r="A304" i="12" s="1"/>
  <c r="A340" i="12" s="1"/>
  <c r="B254" i="12"/>
  <c r="A254" i="12"/>
  <c r="A303" i="12" s="1"/>
  <c r="A339" i="12" s="1"/>
  <c r="B253" i="12"/>
  <c r="A253" i="12"/>
  <c r="A302" i="12" s="1"/>
  <c r="A338" i="12" s="1"/>
  <c r="B243" i="12"/>
  <c r="A243" i="12"/>
  <c r="B233" i="12"/>
  <c r="A233" i="12"/>
  <c r="B232" i="12"/>
  <c r="A232" i="12"/>
  <c r="B231" i="12"/>
  <c r="A231" i="12"/>
  <c r="B230" i="12"/>
  <c r="A230" i="12"/>
  <c r="B229" i="12"/>
  <c r="A229" i="12"/>
  <c r="B228" i="12"/>
  <c r="A228" i="12"/>
  <c r="B227" i="12"/>
  <c r="A227" i="12"/>
  <c r="B226" i="12"/>
  <c r="A226" i="12"/>
  <c r="B225" i="12"/>
  <c r="A225" i="12"/>
  <c r="B224" i="12"/>
  <c r="A224" i="12"/>
  <c r="B223" i="12"/>
  <c r="A223" i="12"/>
  <c r="B222" i="12"/>
  <c r="A222" i="12"/>
  <c r="B221" i="12"/>
  <c r="A221" i="12"/>
  <c r="B220" i="12"/>
  <c r="A220" i="12"/>
  <c r="B219" i="12"/>
  <c r="A219" i="12"/>
  <c r="B218" i="12"/>
  <c r="A218" i="12"/>
  <c r="B217" i="12"/>
  <c r="A217" i="12"/>
  <c r="B216" i="12"/>
  <c r="A216" i="12"/>
  <c r="B215" i="12"/>
  <c r="A215" i="12"/>
  <c r="B214" i="12"/>
  <c r="A214" i="12"/>
  <c r="B213" i="12"/>
  <c r="A213" i="12"/>
  <c r="B212" i="12"/>
  <c r="A212" i="12"/>
  <c r="B211" i="12"/>
  <c r="A211" i="12"/>
  <c r="B210" i="12"/>
  <c r="A210" i="12"/>
  <c r="B209" i="12"/>
  <c r="A209" i="12"/>
  <c r="B208" i="12"/>
  <c r="A208" i="12"/>
  <c r="B207" i="12"/>
  <c r="A207" i="12"/>
  <c r="B206" i="12"/>
  <c r="A206" i="12"/>
  <c r="B205" i="12"/>
  <c r="A205" i="12"/>
  <c r="B204" i="12"/>
  <c r="A204" i="12"/>
  <c r="B203" i="12"/>
  <c r="A203" i="12"/>
  <c r="B202" i="12"/>
  <c r="A202" i="12"/>
  <c r="B201" i="12"/>
  <c r="A201" i="12"/>
  <c r="B200" i="12"/>
  <c r="A200" i="12"/>
  <c r="B199" i="12"/>
  <c r="A199" i="12"/>
  <c r="B198" i="12"/>
  <c r="A198" i="12"/>
  <c r="B197" i="12"/>
  <c r="A197" i="12"/>
  <c r="A196" i="12"/>
  <c r="B193" i="12"/>
  <c r="A193" i="12"/>
  <c r="A192" i="12"/>
  <c r="B191" i="12"/>
  <c r="A191" i="12"/>
  <c r="B190" i="12"/>
  <c r="A190" i="12"/>
  <c r="B189" i="12"/>
  <c r="A189" i="12"/>
  <c r="A188" i="12"/>
  <c r="B187" i="12"/>
  <c r="A187" i="12"/>
  <c r="B186" i="12"/>
  <c r="A186" i="12"/>
  <c r="B185" i="12"/>
  <c r="A185" i="12"/>
  <c r="B184" i="12"/>
  <c r="A184" i="12"/>
  <c r="B183" i="12"/>
  <c r="A183" i="12"/>
  <c r="B182" i="12"/>
  <c r="A182" i="12"/>
  <c r="B181" i="12"/>
  <c r="A181" i="12"/>
  <c r="B180" i="12"/>
  <c r="A180" i="12"/>
  <c r="B179" i="12"/>
  <c r="A179" i="12"/>
  <c r="B178" i="12"/>
  <c r="A178" i="12"/>
  <c r="B177" i="12"/>
  <c r="A177" i="12"/>
  <c r="B176" i="12"/>
  <c r="A176" i="12"/>
  <c r="B175" i="12"/>
  <c r="A175" i="12"/>
  <c r="B174" i="12"/>
  <c r="A174" i="12"/>
  <c r="B173" i="12"/>
  <c r="A173" i="12"/>
  <c r="B172" i="12"/>
  <c r="A172" i="12"/>
  <c r="B171" i="12"/>
  <c r="A171" i="12"/>
  <c r="B169" i="12"/>
  <c r="A169" i="12"/>
  <c r="B168" i="12"/>
  <c r="A168" i="12"/>
  <c r="B167" i="12"/>
  <c r="A167" i="12"/>
  <c r="B166" i="12"/>
  <c r="A166" i="12"/>
  <c r="B165" i="12"/>
  <c r="A165" i="12"/>
  <c r="B164" i="12"/>
  <c r="A164" i="12"/>
  <c r="B163" i="12"/>
  <c r="A163" i="12"/>
  <c r="B162" i="12"/>
  <c r="A162" i="12"/>
  <c r="B161" i="12"/>
  <c r="A161" i="12"/>
  <c r="B160" i="12"/>
  <c r="A160" i="12"/>
  <c r="B159" i="12"/>
  <c r="A159" i="12"/>
  <c r="B158" i="12"/>
  <c r="A158" i="12"/>
  <c r="B157" i="12"/>
  <c r="A157" i="12"/>
  <c r="B156" i="12"/>
  <c r="A156" i="12"/>
  <c r="B155" i="12"/>
  <c r="A155" i="12"/>
  <c r="B154" i="12"/>
  <c r="A154" i="12"/>
  <c r="B153" i="12"/>
  <c r="A153" i="12"/>
  <c r="B152" i="12"/>
  <c r="A152" i="12"/>
  <c r="B151" i="12"/>
  <c r="A151" i="12"/>
  <c r="B150" i="12"/>
  <c r="A150" i="12"/>
  <c r="A149" i="12"/>
  <c r="B145" i="12"/>
  <c r="A145" i="12"/>
  <c r="B144" i="12"/>
  <c r="A144" i="12"/>
  <c r="B117" i="12"/>
  <c r="B121" i="12" s="1"/>
  <c r="B133" i="12" s="1"/>
  <c r="B142" i="12" s="1"/>
  <c r="B237" i="12" s="1"/>
  <c r="B249" i="12" s="1"/>
  <c r="B299" i="12" s="1"/>
  <c r="B335" i="12" s="1"/>
  <c r="B369" i="12" s="1"/>
  <c r="B352" i="16" l="1"/>
  <c r="B383" i="16" s="1"/>
  <c r="B393" i="16" s="1"/>
  <c r="B254" i="14"/>
  <c r="B259" i="14" s="1"/>
  <c r="B265" i="14" s="1"/>
  <c r="B305" i="14" s="1"/>
  <c r="B306" i="14" s="1"/>
  <c r="B314" i="14" s="1"/>
  <c r="B331" i="14"/>
  <c r="B367" i="14" s="1"/>
  <c r="B342" i="14"/>
  <c r="B378" i="14" s="1"/>
  <c r="B337" i="14"/>
  <c r="B373" i="14" s="1"/>
  <c r="B327" i="14"/>
  <c r="B363" i="14" s="1"/>
  <c r="B334" i="14"/>
  <c r="B370" i="14" s="1"/>
  <c r="B333" i="14"/>
  <c r="B369" i="14" s="1"/>
  <c r="B340" i="14"/>
  <c r="B376" i="14" s="1"/>
  <c r="B341" i="14"/>
  <c r="B377" i="14" s="1"/>
  <c r="B330" i="14"/>
  <c r="B366" i="14" s="1"/>
  <c r="B329" i="14"/>
  <c r="B365" i="14" s="1"/>
  <c r="B336" i="14"/>
  <c r="B372" i="14" s="1"/>
  <c r="B338" i="14"/>
  <c r="B374" i="14" s="1"/>
  <c r="B326" i="14"/>
  <c r="B362" i="14" s="1"/>
  <c r="B343" i="14"/>
  <c r="B379" i="14" s="1"/>
  <c r="B332" i="14"/>
  <c r="B368" i="14" s="1"/>
  <c r="B339" i="14"/>
  <c r="B375" i="14" s="1"/>
  <c r="B328" i="14"/>
  <c r="B364" i="14" s="1"/>
  <c r="C127" i="13"/>
  <c r="C128" i="13" s="1"/>
  <c r="C118" i="13"/>
  <c r="C122" i="13" s="1"/>
  <c r="C136" i="13"/>
  <c r="C167" i="13" s="1"/>
  <c r="C169" i="13" s="1"/>
  <c r="C165" i="13"/>
  <c r="C202" i="13" s="1"/>
  <c r="C163" i="13"/>
  <c r="C200" i="13" s="1"/>
  <c r="C161" i="13"/>
  <c r="C198" i="13" s="1"/>
  <c r="C159" i="13"/>
  <c r="C196" i="13" s="1"/>
  <c r="C157" i="13"/>
  <c r="C194" i="13" s="1"/>
  <c r="C155" i="13"/>
  <c r="C192" i="13" s="1"/>
  <c r="C153" i="13"/>
  <c r="C190" i="13" s="1"/>
  <c r="C151" i="13"/>
  <c r="C188" i="13" s="1"/>
  <c r="C149" i="13"/>
  <c r="C186" i="13" s="1"/>
  <c r="B146" i="12"/>
  <c r="B238" i="12" s="1"/>
  <c r="B235" i="12"/>
  <c r="B239" i="12" s="1"/>
  <c r="B240" i="12" s="1"/>
  <c r="B245" i="12" s="1"/>
  <c r="B251" i="12" s="1"/>
  <c r="B282" i="12" s="1"/>
  <c r="B286" i="12" s="1"/>
  <c r="B296" i="12"/>
  <c r="B297" i="12" s="1"/>
  <c r="B317" i="12" s="1"/>
  <c r="B353" i="12" s="1"/>
  <c r="B312" i="12"/>
  <c r="B348" i="12" s="1"/>
  <c r="B320" i="12"/>
  <c r="B356" i="12" s="1"/>
  <c r="B328" i="12"/>
  <c r="B364" i="12" s="1"/>
  <c r="C210" i="11"/>
  <c r="A210" i="11"/>
  <c r="C208" i="11"/>
  <c r="A208" i="11"/>
  <c r="A160" i="11"/>
  <c r="A197" i="11" s="1"/>
  <c r="A158" i="11"/>
  <c r="A195" i="11" s="1"/>
  <c r="A152" i="11"/>
  <c r="A189" i="11" s="1"/>
  <c r="A150" i="11"/>
  <c r="A187" i="11" s="1"/>
  <c r="A144" i="11"/>
  <c r="A181" i="11" s="1"/>
  <c r="A142" i="11"/>
  <c r="A179" i="11" s="1"/>
  <c r="C131" i="11"/>
  <c r="C126" i="11"/>
  <c r="C120" i="11"/>
  <c r="C116" i="11"/>
  <c r="A116" i="11"/>
  <c r="A165" i="11" s="1"/>
  <c r="A202" i="11" s="1"/>
  <c r="C115" i="11"/>
  <c r="A115" i="11"/>
  <c r="A164" i="11" s="1"/>
  <c r="A201" i="11" s="1"/>
  <c r="C114" i="11"/>
  <c r="A114" i="11"/>
  <c r="A163" i="11" s="1"/>
  <c r="A200" i="11" s="1"/>
  <c r="C113" i="11"/>
  <c r="A113" i="11"/>
  <c r="A162" i="11" s="1"/>
  <c r="A199" i="11" s="1"/>
  <c r="C112" i="11"/>
  <c r="A112" i="11"/>
  <c r="A161" i="11" s="1"/>
  <c r="A198" i="11" s="1"/>
  <c r="C111" i="11"/>
  <c r="A111" i="11"/>
  <c r="C110" i="11"/>
  <c r="A110" i="11"/>
  <c r="A159" i="11" s="1"/>
  <c r="A196" i="11" s="1"/>
  <c r="C109" i="11"/>
  <c r="A109" i="11"/>
  <c r="C108" i="11"/>
  <c r="A108" i="11"/>
  <c r="A157" i="11" s="1"/>
  <c r="A194" i="11" s="1"/>
  <c r="C107" i="11"/>
  <c r="A107" i="11"/>
  <c r="A156" i="11" s="1"/>
  <c r="A193" i="11" s="1"/>
  <c r="C106" i="11"/>
  <c r="A106" i="11"/>
  <c r="A155" i="11" s="1"/>
  <c r="A192" i="11" s="1"/>
  <c r="C105" i="11"/>
  <c r="A105" i="11"/>
  <c r="A154" i="11" s="1"/>
  <c r="A191" i="11" s="1"/>
  <c r="C104" i="11"/>
  <c r="A104" i="11"/>
  <c r="A153" i="11" s="1"/>
  <c r="A190" i="11" s="1"/>
  <c r="C103" i="11"/>
  <c r="A103" i="11"/>
  <c r="C102" i="11"/>
  <c r="A102" i="11"/>
  <c r="A151" i="11" s="1"/>
  <c r="A188" i="11" s="1"/>
  <c r="C101" i="11"/>
  <c r="A101" i="11"/>
  <c r="C100" i="11"/>
  <c r="A100" i="11"/>
  <c r="A149" i="11" s="1"/>
  <c r="A186" i="11" s="1"/>
  <c r="C99" i="11"/>
  <c r="A99" i="11"/>
  <c r="A148" i="11" s="1"/>
  <c r="A185" i="11" s="1"/>
  <c r="C98" i="11"/>
  <c r="A98" i="11"/>
  <c r="A147" i="11" s="1"/>
  <c r="A184" i="11" s="1"/>
  <c r="C97" i="11"/>
  <c r="A97" i="11"/>
  <c r="A146" i="11" s="1"/>
  <c r="A183" i="11" s="1"/>
  <c r="C96" i="11"/>
  <c r="A96" i="11"/>
  <c r="A145" i="11" s="1"/>
  <c r="A182" i="11" s="1"/>
  <c r="C95" i="11"/>
  <c r="A95" i="11"/>
  <c r="C94" i="11"/>
  <c r="A94" i="11"/>
  <c r="A143" i="11" s="1"/>
  <c r="A180" i="11" s="1"/>
  <c r="C93" i="11"/>
  <c r="A93" i="11"/>
  <c r="C92" i="11"/>
  <c r="A92" i="11"/>
  <c r="A141" i="11" s="1"/>
  <c r="A178" i="11" s="1"/>
  <c r="C91" i="11"/>
  <c r="A91" i="11"/>
  <c r="A140" i="11" s="1"/>
  <c r="A177" i="11" s="1"/>
  <c r="C90" i="11"/>
  <c r="A90" i="11"/>
  <c r="A139" i="11" s="1"/>
  <c r="A176" i="11" s="1"/>
  <c r="C89" i="11"/>
  <c r="A89" i="11"/>
  <c r="A138" i="11" s="1"/>
  <c r="A175" i="11" s="1"/>
  <c r="C79" i="11"/>
  <c r="A79" i="11"/>
  <c r="C71" i="11"/>
  <c r="C75" i="11" s="1"/>
  <c r="C70" i="11"/>
  <c r="A70" i="11"/>
  <c r="C69" i="11"/>
  <c r="A69" i="11"/>
  <c r="C68" i="11"/>
  <c r="A68" i="11"/>
  <c r="C64" i="11"/>
  <c r="C65" i="11" s="1"/>
  <c r="C74" i="11" s="1"/>
  <c r="A64" i="11"/>
  <c r="C63" i="11"/>
  <c r="A63" i="11"/>
  <c r="C36" i="11"/>
  <c r="C40" i="11" s="1"/>
  <c r="B296" i="14" l="1"/>
  <c r="B300" i="14" s="1"/>
  <c r="B350" i="14"/>
  <c r="B316" i="14"/>
  <c r="B352" i="14" s="1"/>
  <c r="B319" i="14"/>
  <c r="B355" i="14" s="1"/>
  <c r="B317" i="14"/>
  <c r="B353" i="14" s="1"/>
  <c r="B324" i="14"/>
  <c r="B360" i="14" s="1"/>
  <c r="B318" i="14"/>
  <c r="B354" i="14" s="1"/>
  <c r="B323" i="14"/>
  <c r="B359" i="14" s="1"/>
  <c r="B321" i="14"/>
  <c r="B357" i="14" s="1"/>
  <c r="B322" i="14"/>
  <c r="B358" i="14" s="1"/>
  <c r="B325" i="14"/>
  <c r="B361" i="14" s="1"/>
  <c r="B320" i="14"/>
  <c r="B356" i="14" s="1"/>
  <c r="C173" i="13"/>
  <c r="C204" i="13" s="1"/>
  <c r="C213" i="13" s="1"/>
  <c r="C147" i="13"/>
  <c r="C184" i="13" s="1"/>
  <c r="C145" i="13"/>
  <c r="C182" i="13" s="1"/>
  <c r="C143" i="13"/>
  <c r="C180" i="13" s="1"/>
  <c r="C141" i="13"/>
  <c r="C178" i="13" s="1"/>
  <c r="C139" i="13"/>
  <c r="C176" i="13" s="1"/>
  <c r="C146" i="13"/>
  <c r="C183" i="13" s="1"/>
  <c r="C138" i="13"/>
  <c r="C175" i="13" s="1"/>
  <c r="C144" i="13"/>
  <c r="C181" i="13" s="1"/>
  <c r="C142" i="13"/>
  <c r="C179" i="13" s="1"/>
  <c r="C140" i="13"/>
  <c r="C177" i="13" s="1"/>
  <c r="B291" i="12"/>
  <c r="B292" i="12" s="1"/>
  <c r="B305" i="12" s="1"/>
  <c r="B341" i="12" s="1"/>
  <c r="B326" i="12"/>
  <c r="B362" i="12" s="1"/>
  <c r="B318" i="12"/>
  <c r="B354" i="12" s="1"/>
  <c r="B315" i="12"/>
  <c r="B351" i="12" s="1"/>
  <c r="B324" i="12"/>
  <c r="B360" i="12" s="1"/>
  <c r="B316" i="12"/>
  <c r="B352" i="12" s="1"/>
  <c r="B329" i="12"/>
  <c r="B365" i="12" s="1"/>
  <c r="B321" i="12"/>
  <c r="B357" i="12" s="1"/>
  <c r="B313" i="12"/>
  <c r="B349" i="12" s="1"/>
  <c r="B323" i="12"/>
  <c r="B359" i="12" s="1"/>
  <c r="B322" i="12"/>
  <c r="B358" i="12" s="1"/>
  <c r="B314" i="12"/>
  <c r="B350" i="12" s="1"/>
  <c r="B327" i="12"/>
  <c r="B363" i="12" s="1"/>
  <c r="B319" i="12"/>
  <c r="B355" i="12" s="1"/>
  <c r="B325" i="12"/>
  <c r="B361" i="12" s="1"/>
  <c r="B303" i="12"/>
  <c r="B339" i="12" s="1"/>
  <c r="B306" i="12"/>
  <c r="B342" i="12" s="1"/>
  <c r="C132" i="11"/>
  <c r="C133" i="11" s="1"/>
  <c r="C163" i="11" s="1"/>
  <c r="C200" i="11" s="1"/>
  <c r="C76" i="11"/>
  <c r="C81" i="11" s="1"/>
  <c r="C87" i="11" s="1"/>
  <c r="C135" i="11"/>
  <c r="C172" i="11" s="1"/>
  <c r="C52" i="11"/>
  <c r="C206" i="11" s="1"/>
  <c r="C61" i="11"/>
  <c r="C73" i="11" s="1"/>
  <c r="C85" i="11" s="1"/>
  <c r="C161" i="11"/>
  <c r="C198" i="11" s="1"/>
  <c r="C157" i="11"/>
  <c r="C194" i="11" s="1"/>
  <c r="C153" i="11"/>
  <c r="C190" i="11" s="1"/>
  <c r="C165" i="11"/>
  <c r="C202" i="11" s="1"/>
  <c r="C159" i="11"/>
  <c r="C196" i="11" s="1"/>
  <c r="C155" i="11"/>
  <c r="C192" i="11" s="1"/>
  <c r="C148" i="11"/>
  <c r="C185" i="11" s="1"/>
  <c r="C150" i="11"/>
  <c r="C187" i="11" s="1"/>
  <c r="C152" i="11"/>
  <c r="C189" i="11" s="1"/>
  <c r="C156" i="11"/>
  <c r="C193" i="11" s="1"/>
  <c r="C158" i="11"/>
  <c r="C195" i="11" s="1"/>
  <c r="C160" i="11"/>
  <c r="C197" i="11" s="1"/>
  <c r="C164" i="11"/>
  <c r="C201" i="11" s="1"/>
  <c r="B367" i="10"/>
  <c r="A367" i="10"/>
  <c r="B365" i="10"/>
  <c r="A365" i="10"/>
  <c r="C293" i="10"/>
  <c r="C329" i="10" s="1"/>
  <c r="B289" i="10"/>
  <c r="B284" i="10"/>
  <c r="B278" i="10"/>
  <c r="B274" i="10"/>
  <c r="A274" i="10"/>
  <c r="A323" i="10" s="1"/>
  <c r="A359" i="10" s="1"/>
  <c r="B273" i="10"/>
  <c r="A273" i="10"/>
  <c r="A322" i="10" s="1"/>
  <c r="A358" i="10" s="1"/>
  <c r="B272" i="10"/>
  <c r="A272" i="10"/>
  <c r="A321" i="10" s="1"/>
  <c r="A357" i="10" s="1"/>
  <c r="B271" i="10"/>
  <c r="A271" i="10"/>
  <c r="A320" i="10" s="1"/>
  <c r="A356" i="10" s="1"/>
  <c r="B270" i="10"/>
  <c r="A270" i="10"/>
  <c r="A319" i="10" s="1"/>
  <c r="A355" i="10" s="1"/>
  <c r="B269" i="10"/>
  <c r="A269" i="10"/>
  <c r="A318" i="10" s="1"/>
  <c r="A354" i="10" s="1"/>
  <c r="B268" i="10"/>
  <c r="A268" i="10"/>
  <c r="A317" i="10" s="1"/>
  <c r="A353" i="10" s="1"/>
  <c r="B267" i="10"/>
  <c r="A267" i="10"/>
  <c r="A316" i="10" s="1"/>
  <c r="A352" i="10" s="1"/>
  <c r="B266" i="10"/>
  <c r="A266" i="10"/>
  <c r="A315" i="10" s="1"/>
  <c r="A351" i="10" s="1"/>
  <c r="B265" i="10"/>
  <c r="A265" i="10"/>
  <c r="A314" i="10" s="1"/>
  <c r="A350" i="10" s="1"/>
  <c r="B264" i="10"/>
  <c r="A264" i="10"/>
  <c r="A313" i="10" s="1"/>
  <c r="A349" i="10" s="1"/>
  <c r="B263" i="10"/>
  <c r="A263" i="10"/>
  <c r="A312" i="10" s="1"/>
  <c r="A348" i="10" s="1"/>
  <c r="B262" i="10"/>
  <c r="A262" i="10"/>
  <c r="A311" i="10" s="1"/>
  <c r="A347" i="10" s="1"/>
  <c r="B261" i="10"/>
  <c r="A261" i="10"/>
  <c r="A310" i="10" s="1"/>
  <c r="A346" i="10" s="1"/>
  <c r="B260" i="10"/>
  <c r="A260" i="10"/>
  <c r="A309" i="10" s="1"/>
  <c r="A345" i="10" s="1"/>
  <c r="B259" i="10"/>
  <c r="A259" i="10"/>
  <c r="A308" i="10" s="1"/>
  <c r="A344" i="10" s="1"/>
  <c r="B258" i="10"/>
  <c r="A258" i="10"/>
  <c r="A307" i="10" s="1"/>
  <c r="A343" i="10" s="1"/>
  <c r="B257" i="10"/>
  <c r="A257" i="10"/>
  <c r="A306" i="10" s="1"/>
  <c r="A342" i="10" s="1"/>
  <c r="B256" i="10"/>
  <c r="A256" i="10"/>
  <c r="A305" i="10" s="1"/>
  <c r="A341" i="10" s="1"/>
  <c r="B255" i="10"/>
  <c r="A255" i="10"/>
  <c r="A304" i="10" s="1"/>
  <c r="A340" i="10" s="1"/>
  <c r="B254" i="10"/>
  <c r="A254" i="10"/>
  <c r="A303" i="10" s="1"/>
  <c r="A339" i="10" s="1"/>
  <c r="B253" i="10"/>
  <c r="A253" i="10"/>
  <c r="A302" i="10" s="1"/>
  <c r="A338" i="10" s="1"/>
  <c r="B252" i="10"/>
  <c r="A252" i="10"/>
  <c r="A301" i="10" s="1"/>
  <c r="A337" i="10" s="1"/>
  <c r="B251" i="10"/>
  <c r="A251" i="10"/>
  <c r="A300" i="10" s="1"/>
  <c r="A336" i="10" s="1"/>
  <c r="B250" i="10"/>
  <c r="A250" i="10"/>
  <c r="A299" i="10" s="1"/>
  <c r="A335" i="10" s="1"/>
  <c r="B249" i="10"/>
  <c r="A249" i="10"/>
  <c r="A298" i="10" s="1"/>
  <c r="A334" i="10" s="1"/>
  <c r="B248" i="10"/>
  <c r="A248" i="10"/>
  <c r="A297" i="10" s="1"/>
  <c r="A333" i="10" s="1"/>
  <c r="B247" i="10"/>
  <c r="A247" i="10"/>
  <c r="A296" i="10" s="1"/>
  <c r="A332" i="10" s="1"/>
  <c r="B237" i="10"/>
  <c r="A237" i="10"/>
  <c r="B227" i="10"/>
  <c r="A227" i="10"/>
  <c r="B226" i="10"/>
  <c r="A226" i="10"/>
  <c r="B225" i="10"/>
  <c r="A225" i="10"/>
  <c r="B224" i="10"/>
  <c r="A224" i="10"/>
  <c r="B223" i="10"/>
  <c r="A223" i="10"/>
  <c r="B222" i="10"/>
  <c r="A222" i="10"/>
  <c r="B221" i="10"/>
  <c r="A221" i="10"/>
  <c r="B220" i="10"/>
  <c r="A220" i="10"/>
  <c r="B219" i="10"/>
  <c r="A219" i="10"/>
  <c r="B218" i="10"/>
  <c r="A218" i="10"/>
  <c r="B217" i="10"/>
  <c r="A217" i="10"/>
  <c r="B216" i="10"/>
  <c r="A216" i="10"/>
  <c r="B215" i="10"/>
  <c r="A215" i="10"/>
  <c r="B214" i="10"/>
  <c r="A214" i="10"/>
  <c r="B213" i="10"/>
  <c r="A213" i="10"/>
  <c r="B212" i="10"/>
  <c r="A212" i="10"/>
  <c r="B211" i="10"/>
  <c r="A211" i="10"/>
  <c r="B210" i="10"/>
  <c r="A210" i="10"/>
  <c r="B209" i="10"/>
  <c r="A209" i="10"/>
  <c r="B208" i="10"/>
  <c r="A208" i="10"/>
  <c r="B207" i="10"/>
  <c r="A207" i="10"/>
  <c r="B206" i="10"/>
  <c r="A206" i="10"/>
  <c r="B205" i="10"/>
  <c r="A205" i="10"/>
  <c r="B204" i="10"/>
  <c r="A204" i="10"/>
  <c r="B203" i="10"/>
  <c r="A203" i="10"/>
  <c r="B202" i="10"/>
  <c r="A202" i="10"/>
  <c r="B201" i="10"/>
  <c r="A201" i="10"/>
  <c r="B200" i="10"/>
  <c r="A200" i="10"/>
  <c r="B199" i="10"/>
  <c r="A199" i="10"/>
  <c r="B198" i="10"/>
  <c r="A198" i="10"/>
  <c r="B197" i="10"/>
  <c r="A197" i="10"/>
  <c r="B196" i="10"/>
  <c r="A196" i="10"/>
  <c r="B195" i="10"/>
  <c r="A195" i="10"/>
  <c r="B194" i="10"/>
  <c r="A194" i="10"/>
  <c r="B193" i="10"/>
  <c r="A193" i="10"/>
  <c r="B192" i="10"/>
  <c r="A192" i="10"/>
  <c r="B191" i="10"/>
  <c r="A191" i="10"/>
  <c r="B190" i="10"/>
  <c r="A190" i="10"/>
  <c r="B189" i="10"/>
  <c r="A189" i="10"/>
  <c r="B188" i="10"/>
  <c r="A188" i="10"/>
  <c r="B187" i="10"/>
  <c r="A187" i="10"/>
  <c r="B186" i="10"/>
  <c r="A186" i="10"/>
  <c r="B185" i="10"/>
  <c r="A185" i="10"/>
  <c r="B184" i="10"/>
  <c r="A184" i="10"/>
  <c r="B183" i="10"/>
  <c r="A183" i="10"/>
  <c r="B182" i="10"/>
  <c r="A182" i="10"/>
  <c r="B181" i="10"/>
  <c r="A181" i="10"/>
  <c r="B180" i="10"/>
  <c r="A180" i="10"/>
  <c r="B179" i="10"/>
  <c r="A179" i="10"/>
  <c r="B178" i="10"/>
  <c r="A178" i="10"/>
  <c r="B177" i="10"/>
  <c r="A177" i="10"/>
  <c r="B176" i="10"/>
  <c r="A176" i="10"/>
  <c r="B175" i="10"/>
  <c r="A175" i="10"/>
  <c r="B174" i="10"/>
  <c r="A174" i="10"/>
  <c r="B173" i="10"/>
  <c r="A173" i="10"/>
  <c r="B172" i="10"/>
  <c r="A172" i="10"/>
  <c r="B171" i="10"/>
  <c r="A171" i="10"/>
  <c r="B170" i="10"/>
  <c r="A170" i="10"/>
  <c r="B169" i="10"/>
  <c r="A169" i="10"/>
  <c r="B168" i="10"/>
  <c r="A168" i="10"/>
  <c r="B167" i="10"/>
  <c r="A167" i="10"/>
  <c r="B166" i="10"/>
  <c r="A166" i="10"/>
  <c r="B165" i="10"/>
  <c r="A165" i="10"/>
  <c r="B164" i="10"/>
  <c r="A164" i="10"/>
  <c r="B163" i="10"/>
  <c r="A163" i="10"/>
  <c r="B162" i="10"/>
  <c r="A162" i="10"/>
  <c r="B161" i="10"/>
  <c r="A161" i="10"/>
  <c r="B160" i="10"/>
  <c r="A160" i="10"/>
  <c r="B159" i="10"/>
  <c r="A159" i="10"/>
  <c r="B158" i="10"/>
  <c r="A158" i="10"/>
  <c r="B157" i="10"/>
  <c r="A157" i="10"/>
  <c r="B156" i="10"/>
  <c r="A156" i="10"/>
  <c r="B155" i="10"/>
  <c r="A155" i="10"/>
  <c r="B154" i="10"/>
  <c r="A154" i="10"/>
  <c r="B153" i="10"/>
  <c r="A153" i="10"/>
  <c r="B152" i="10"/>
  <c r="A152" i="10"/>
  <c r="B151" i="10"/>
  <c r="A151" i="10"/>
  <c r="B150" i="10"/>
  <c r="A150" i="10"/>
  <c r="B149" i="10"/>
  <c r="A149" i="10"/>
  <c r="B148" i="10"/>
  <c r="A148" i="10"/>
  <c r="B147" i="10"/>
  <c r="A147" i="10"/>
  <c r="B146" i="10"/>
  <c r="A146" i="10"/>
  <c r="B142" i="10"/>
  <c r="A142" i="10"/>
  <c r="B141" i="10"/>
  <c r="A141" i="10"/>
  <c r="B114" i="10"/>
  <c r="B118" i="10" s="1"/>
  <c r="B130" i="10" s="1"/>
  <c r="B139" i="10" s="1"/>
  <c r="B231" i="10" s="1"/>
  <c r="B243" i="10" s="1"/>
  <c r="B293" i="10" s="1"/>
  <c r="B329" i="10" s="1"/>
  <c r="B363" i="10" s="1"/>
  <c r="B381" i="14" l="1"/>
  <c r="B345" i="14"/>
  <c r="B347" i="14" s="1"/>
  <c r="B302" i="12"/>
  <c r="B338" i="12" s="1"/>
  <c r="B310" i="12"/>
  <c r="B346" i="12" s="1"/>
  <c r="B308" i="12"/>
  <c r="B344" i="12" s="1"/>
  <c r="B307" i="12"/>
  <c r="B343" i="12" s="1"/>
  <c r="B300" i="12"/>
  <c r="B304" i="12"/>
  <c r="B340" i="12" s="1"/>
  <c r="B311" i="12"/>
  <c r="B347" i="12" s="1"/>
  <c r="B309" i="12"/>
  <c r="B345" i="12" s="1"/>
  <c r="B331" i="12"/>
  <c r="B333" i="12" s="1"/>
  <c r="B336" i="12"/>
  <c r="B367" i="12" s="1"/>
  <c r="B376" i="12" s="1"/>
  <c r="C162" i="11"/>
  <c r="C199" i="11" s="1"/>
  <c r="C154" i="11"/>
  <c r="C191" i="11" s="1"/>
  <c r="C149" i="11"/>
  <c r="C186" i="11" s="1"/>
  <c r="C151" i="11"/>
  <c r="C188" i="11" s="1"/>
  <c r="C127" i="11"/>
  <c r="C128" i="11" s="1"/>
  <c r="C136" i="11" s="1"/>
  <c r="C167" i="11" s="1"/>
  <c r="C169" i="11" s="1"/>
  <c r="C118" i="11"/>
  <c r="C122" i="11" s="1"/>
  <c r="B143" i="10"/>
  <c r="B232" i="10" s="1"/>
  <c r="B229" i="10"/>
  <c r="B233" i="10" s="1"/>
  <c r="B290" i="10"/>
  <c r="B291" i="10" s="1"/>
  <c r="B314" i="10" s="1"/>
  <c r="B350" i="10" s="1"/>
  <c r="B310" i="10"/>
  <c r="B346" i="10" s="1"/>
  <c r="B320" i="10"/>
  <c r="B356" i="10" s="1"/>
  <c r="B322" i="10"/>
  <c r="B358" i="10" s="1"/>
  <c r="B311" i="10"/>
  <c r="B347" i="10" s="1"/>
  <c r="B313" i="10"/>
  <c r="B349" i="10" s="1"/>
  <c r="B319" i="10"/>
  <c r="B355" i="10" s="1"/>
  <c r="B321" i="10"/>
  <c r="B357" i="10" s="1"/>
  <c r="B306" i="10"/>
  <c r="B342" i="10" s="1"/>
  <c r="B312" i="10"/>
  <c r="B348" i="10" s="1"/>
  <c r="F679" i="9"/>
  <c r="F678" i="9"/>
  <c r="F677" i="9"/>
  <c r="F676" i="9"/>
  <c r="F675" i="9"/>
  <c r="F674" i="9"/>
  <c r="F673" i="9"/>
  <c r="F672" i="9"/>
  <c r="F671" i="9"/>
  <c r="F670" i="9"/>
  <c r="F669" i="9"/>
  <c r="F668" i="9"/>
  <c r="F667" i="9"/>
  <c r="F666" i="9"/>
  <c r="F665" i="9"/>
  <c r="F664" i="9"/>
  <c r="F663" i="9"/>
  <c r="F662" i="9"/>
  <c r="F661" i="9"/>
  <c r="F660" i="9"/>
  <c r="F659" i="9"/>
  <c r="F658" i="9"/>
  <c r="F657" i="9"/>
  <c r="F656" i="9"/>
  <c r="F655" i="9"/>
  <c r="F654" i="9"/>
  <c r="F653" i="9"/>
  <c r="F652" i="9"/>
  <c r="F651" i="9"/>
  <c r="F650" i="9"/>
  <c r="F649" i="9"/>
  <c r="F648" i="9"/>
  <c r="F647" i="9"/>
  <c r="F646" i="9"/>
  <c r="F645" i="9"/>
  <c r="F644" i="9"/>
  <c r="F643" i="9"/>
  <c r="F642" i="9"/>
  <c r="F641" i="9"/>
  <c r="F640" i="9"/>
  <c r="F639" i="9"/>
  <c r="F638" i="9"/>
  <c r="F637" i="9"/>
  <c r="F636" i="9"/>
  <c r="F635" i="9"/>
  <c r="F634" i="9"/>
  <c r="F633" i="9"/>
  <c r="F632" i="9"/>
  <c r="F631" i="9"/>
  <c r="F630" i="9"/>
  <c r="F629" i="9"/>
  <c r="F628" i="9"/>
  <c r="F627" i="9"/>
  <c r="F626" i="9"/>
  <c r="F625" i="9"/>
  <c r="F624" i="9"/>
  <c r="F623" i="9"/>
  <c r="F622" i="9"/>
  <c r="F621" i="9"/>
  <c r="F620" i="9"/>
  <c r="F619" i="9"/>
  <c r="F618" i="9"/>
  <c r="F617" i="9"/>
  <c r="F616" i="9"/>
  <c r="F615" i="9"/>
  <c r="F614" i="9"/>
  <c r="F613" i="9"/>
  <c r="F612" i="9"/>
  <c r="F611" i="9"/>
  <c r="F610" i="9"/>
  <c r="F609" i="9"/>
  <c r="F608" i="9"/>
  <c r="F607" i="9"/>
  <c r="F606" i="9"/>
  <c r="F605" i="9"/>
  <c r="F604" i="9"/>
  <c r="F603" i="9"/>
  <c r="F602" i="9"/>
  <c r="F601" i="9"/>
  <c r="F600" i="9"/>
  <c r="F599" i="9"/>
  <c r="F598" i="9"/>
  <c r="F597" i="9"/>
  <c r="F596" i="9"/>
  <c r="F595" i="9"/>
  <c r="F594" i="9"/>
  <c r="F593" i="9"/>
  <c r="F592" i="9"/>
  <c r="F591" i="9"/>
  <c r="F590" i="9"/>
  <c r="F589" i="9"/>
  <c r="F588" i="9"/>
  <c r="F587" i="9"/>
  <c r="F586" i="9"/>
  <c r="F585" i="9"/>
  <c r="F584" i="9"/>
  <c r="F583" i="9"/>
  <c r="F582" i="9"/>
  <c r="F581" i="9"/>
  <c r="F580" i="9"/>
  <c r="F579" i="9"/>
  <c r="F578" i="9"/>
  <c r="F577" i="9"/>
  <c r="F576" i="9"/>
  <c r="F575" i="9"/>
  <c r="F574" i="9"/>
  <c r="F573" i="9"/>
  <c r="F572" i="9"/>
  <c r="F571" i="9"/>
  <c r="F570" i="9"/>
  <c r="F569" i="9"/>
  <c r="F568" i="9"/>
  <c r="F567" i="9"/>
  <c r="F566" i="9"/>
  <c r="F565" i="9"/>
  <c r="F564" i="9"/>
  <c r="F563" i="9"/>
  <c r="F562" i="9"/>
  <c r="F561" i="9"/>
  <c r="F560" i="9"/>
  <c r="F559" i="9"/>
  <c r="F558" i="9"/>
  <c r="F557" i="9"/>
  <c r="F556" i="9"/>
  <c r="F555" i="9"/>
  <c r="F554" i="9"/>
  <c r="F553" i="9"/>
  <c r="F552" i="9"/>
  <c r="F551" i="9"/>
  <c r="F550" i="9"/>
  <c r="F549" i="9"/>
  <c r="F548" i="9"/>
  <c r="F547" i="9"/>
  <c r="F546" i="9"/>
  <c r="F545" i="9"/>
  <c r="F544" i="9"/>
  <c r="F543" i="9"/>
  <c r="F542" i="9"/>
  <c r="F541" i="9"/>
  <c r="F540" i="9"/>
  <c r="F539" i="9"/>
  <c r="F538" i="9"/>
  <c r="F537" i="9"/>
  <c r="F536" i="9"/>
  <c r="F535" i="9"/>
  <c r="F534" i="9"/>
  <c r="F533" i="9"/>
  <c r="F532" i="9"/>
  <c r="F531" i="9"/>
  <c r="F530" i="9"/>
  <c r="F529" i="9"/>
  <c r="F528" i="9"/>
  <c r="F527" i="9"/>
  <c r="F526" i="9"/>
  <c r="F525" i="9"/>
  <c r="F524" i="9"/>
  <c r="F523" i="9"/>
  <c r="F522" i="9"/>
  <c r="F521" i="9"/>
  <c r="F520" i="9"/>
  <c r="F519" i="9"/>
  <c r="F518" i="9"/>
  <c r="F517" i="9"/>
  <c r="F516" i="9"/>
  <c r="F515" i="9"/>
  <c r="F514" i="9"/>
  <c r="F513" i="9"/>
  <c r="F512" i="9"/>
  <c r="F511" i="9"/>
  <c r="F510" i="9"/>
  <c r="F509" i="9"/>
  <c r="F508" i="9"/>
  <c r="F507" i="9"/>
  <c r="F506" i="9"/>
  <c r="F505" i="9"/>
  <c r="F504" i="9"/>
  <c r="F503" i="9"/>
  <c r="F502" i="9"/>
  <c r="F501" i="9"/>
  <c r="F500" i="9"/>
  <c r="F499" i="9"/>
  <c r="F498" i="9"/>
  <c r="F497" i="9"/>
  <c r="F496" i="9"/>
  <c r="F495" i="9"/>
  <c r="F494" i="9"/>
  <c r="F493" i="9"/>
  <c r="F492" i="9"/>
  <c r="F491" i="9"/>
  <c r="F490" i="9"/>
  <c r="F489" i="9"/>
  <c r="F488" i="9"/>
  <c r="F487" i="9"/>
  <c r="F486" i="9"/>
  <c r="F485" i="9"/>
  <c r="F484" i="9"/>
  <c r="F483" i="9"/>
  <c r="F482" i="9"/>
  <c r="F481" i="9"/>
  <c r="F480" i="9"/>
  <c r="F479" i="9"/>
  <c r="F478" i="9"/>
  <c r="F477" i="9"/>
  <c r="F476" i="9"/>
  <c r="F475" i="9"/>
  <c r="F474" i="9"/>
  <c r="F473" i="9"/>
  <c r="F472" i="9"/>
  <c r="F471" i="9"/>
  <c r="F470" i="9"/>
  <c r="F469" i="9"/>
  <c r="F468" i="9"/>
  <c r="F467" i="9"/>
  <c r="F466" i="9"/>
  <c r="F465" i="9"/>
  <c r="F464" i="9"/>
  <c r="F463" i="9"/>
  <c r="F462" i="9"/>
  <c r="F461" i="9"/>
  <c r="F460" i="9"/>
  <c r="F459" i="9"/>
  <c r="F458" i="9"/>
  <c r="F457" i="9"/>
  <c r="F456" i="9"/>
  <c r="F455" i="9"/>
  <c r="F454" i="9"/>
  <c r="F453" i="9"/>
  <c r="F452" i="9"/>
  <c r="F451" i="9"/>
  <c r="F450" i="9"/>
  <c r="F449" i="9"/>
  <c r="F448" i="9"/>
  <c r="F447" i="9"/>
  <c r="F446" i="9"/>
  <c r="F445" i="9"/>
  <c r="F444" i="9"/>
  <c r="F443" i="9"/>
  <c r="F442" i="9"/>
  <c r="F441" i="9"/>
  <c r="F440" i="9"/>
  <c r="F439" i="9"/>
  <c r="F438" i="9"/>
  <c r="F437" i="9"/>
  <c r="F436" i="9"/>
  <c r="F435" i="9"/>
  <c r="F434" i="9"/>
  <c r="F433" i="9"/>
  <c r="F432" i="9"/>
  <c r="F431" i="9"/>
  <c r="F430" i="9"/>
  <c r="F429" i="9"/>
  <c r="F428" i="9"/>
  <c r="F427" i="9"/>
  <c r="F426" i="9"/>
  <c r="F425" i="9"/>
  <c r="F424" i="9"/>
  <c r="F423" i="9"/>
  <c r="F422" i="9"/>
  <c r="F421" i="9"/>
  <c r="F420" i="9"/>
  <c r="F419" i="9"/>
  <c r="F418" i="9"/>
  <c r="F417" i="9"/>
  <c r="F416" i="9"/>
  <c r="F415" i="9"/>
  <c r="F414" i="9"/>
  <c r="F413" i="9"/>
  <c r="F412" i="9"/>
  <c r="F411" i="9"/>
  <c r="F410" i="9"/>
  <c r="F409" i="9"/>
  <c r="F408" i="9"/>
  <c r="F407" i="9"/>
  <c r="F406" i="9"/>
  <c r="F405" i="9"/>
  <c r="F404" i="9"/>
  <c r="F403" i="9"/>
  <c r="F402" i="9"/>
  <c r="F401" i="9"/>
  <c r="F400" i="9"/>
  <c r="F399" i="9"/>
  <c r="F398" i="9"/>
  <c r="F397" i="9"/>
  <c r="F396" i="9"/>
  <c r="F395" i="9"/>
  <c r="F394" i="9"/>
  <c r="F393" i="9"/>
  <c r="F392" i="9"/>
  <c r="F391" i="9"/>
  <c r="F390" i="9"/>
  <c r="F389" i="9"/>
  <c r="F388" i="9"/>
  <c r="F387" i="9"/>
  <c r="F386" i="9"/>
  <c r="F385" i="9"/>
  <c r="F384" i="9"/>
  <c r="F383" i="9"/>
  <c r="F382" i="9"/>
  <c r="F381" i="9"/>
  <c r="F380" i="9"/>
  <c r="F379" i="9"/>
  <c r="F378" i="9"/>
  <c r="F377" i="9"/>
  <c r="F376" i="9"/>
  <c r="F375" i="9"/>
  <c r="F374" i="9"/>
  <c r="F373" i="9"/>
  <c r="F372" i="9"/>
  <c r="F371" i="9"/>
  <c r="F370" i="9"/>
  <c r="F369" i="9"/>
  <c r="F368" i="9"/>
  <c r="F367" i="9"/>
  <c r="F366" i="9"/>
  <c r="F365" i="9"/>
  <c r="F364" i="9"/>
  <c r="F363" i="9"/>
  <c r="F362" i="9"/>
  <c r="F361" i="9"/>
  <c r="F360" i="9"/>
  <c r="F359" i="9"/>
  <c r="F358" i="9"/>
  <c r="F357" i="9"/>
  <c r="F356" i="9"/>
  <c r="F355" i="9"/>
  <c r="F354" i="9"/>
  <c r="F353" i="9"/>
  <c r="F352" i="9"/>
  <c r="F351" i="9"/>
  <c r="F350" i="9"/>
  <c r="F349" i="9"/>
  <c r="F348" i="9"/>
  <c r="F347" i="9"/>
  <c r="F346" i="9"/>
  <c r="F345" i="9"/>
  <c r="F344" i="9"/>
  <c r="F343" i="9"/>
  <c r="F342" i="9"/>
  <c r="F341" i="9"/>
  <c r="F340" i="9"/>
  <c r="F339" i="9"/>
  <c r="F338" i="9"/>
  <c r="F337" i="9"/>
  <c r="F336" i="9"/>
  <c r="F335" i="9"/>
  <c r="F334" i="9"/>
  <c r="F333" i="9"/>
  <c r="F332" i="9"/>
  <c r="F331" i="9"/>
  <c r="F330" i="9"/>
  <c r="F329" i="9"/>
  <c r="F328" i="9"/>
  <c r="F327" i="9"/>
  <c r="F326" i="9"/>
  <c r="F325" i="9"/>
  <c r="F324" i="9"/>
  <c r="F323" i="9"/>
  <c r="F322" i="9"/>
  <c r="F321" i="9"/>
  <c r="F320" i="9"/>
  <c r="F319" i="9"/>
  <c r="F318" i="9"/>
  <c r="F317" i="9"/>
  <c r="F316" i="9"/>
  <c r="F315" i="9"/>
  <c r="F314" i="9"/>
  <c r="F313" i="9"/>
  <c r="F312" i="9"/>
  <c r="F311" i="9"/>
  <c r="F310" i="9"/>
  <c r="F309" i="9"/>
  <c r="F308" i="9"/>
  <c r="F307" i="9"/>
  <c r="F306" i="9"/>
  <c r="F305" i="9"/>
  <c r="F304" i="9"/>
  <c r="F303" i="9"/>
  <c r="F302" i="9"/>
  <c r="F301" i="9"/>
  <c r="F300" i="9"/>
  <c r="F299" i="9"/>
  <c r="F298" i="9"/>
  <c r="F297" i="9"/>
  <c r="F296" i="9"/>
  <c r="F295" i="9"/>
  <c r="F294" i="9"/>
  <c r="F293" i="9"/>
  <c r="F292" i="9"/>
  <c r="F291" i="9"/>
  <c r="F290" i="9"/>
  <c r="F289" i="9"/>
  <c r="F288" i="9"/>
  <c r="F287" i="9"/>
  <c r="F286" i="9"/>
  <c r="F285" i="9"/>
  <c r="F284" i="9"/>
  <c r="F283" i="9"/>
  <c r="F282" i="9"/>
  <c r="F281" i="9"/>
  <c r="F280" i="9"/>
  <c r="F279" i="9"/>
  <c r="F278" i="9"/>
  <c r="F277" i="9"/>
  <c r="F276" i="9"/>
  <c r="F275" i="9"/>
  <c r="F274" i="9"/>
  <c r="F273" i="9"/>
  <c r="F272" i="9"/>
  <c r="F271" i="9"/>
  <c r="F270" i="9"/>
  <c r="F269" i="9"/>
  <c r="F268" i="9"/>
  <c r="F267" i="9"/>
  <c r="F266" i="9"/>
  <c r="F265" i="9"/>
  <c r="F264" i="9"/>
  <c r="F263" i="9"/>
  <c r="F262" i="9"/>
  <c r="F261" i="9"/>
  <c r="F260" i="9"/>
  <c r="F259" i="9"/>
  <c r="F258" i="9"/>
  <c r="F257" i="9"/>
  <c r="F256" i="9"/>
  <c r="F255" i="9"/>
  <c r="F254" i="9"/>
  <c r="F253" i="9"/>
  <c r="F252" i="9"/>
  <c r="F251" i="9"/>
  <c r="F250" i="9"/>
  <c r="F249" i="9"/>
  <c r="F248" i="9"/>
  <c r="F247" i="9"/>
  <c r="F246" i="9"/>
  <c r="F245" i="9"/>
  <c r="F244" i="9"/>
  <c r="F243" i="9"/>
  <c r="F242" i="9"/>
  <c r="F241" i="9"/>
  <c r="F240" i="9"/>
  <c r="F239" i="9"/>
  <c r="F238" i="9"/>
  <c r="F237" i="9"/>
  <c r="F236" i="9"/>
  <c r="F235" i="9"/>
  <c r="F234" i="9"/>
  <c r="F233" i="9"/>
  <c r="F232" i="9"/>
  <c r="F231" i="9"/>
  <c r="F230" i="9"/>
  <c r="F229" i="9"/>
  <c r="F228" i="9"/>
  <c r="F227" i="9"/>
  <c r="F226" i="9"/>
  <c r="F225" i="9"/>
  <c r="F224" i="9"/>
  <c r="F223" i="9"/>
  <c r="F222" i="9"/>
  <c r="F221" i="9"/>
  <c r="F220" i="9"/>
  <c r="F219" i="9"/>
  <c r="F218" i="9"/>
  <c r="F217" i="9"/>
  <c r="F216" i="9"/>
  <c r="F215" i="9"/>
  <c r="F214" i="9"/>
  <c r="F213" i="9"/>
  <c r="F212" i="9"/>
  <c r="F211" i="9"/>
  <c r="F210" i="9"/>
  <c r="F209" i="9"/>
  <c r="F208" i="9"/>
  <c r="F207" i="9"/>
  <c r="F206" i="9"/>
  <c r="F205" i="9"/>
  <c r="F204" i="9"/>
  <c r="F203" i="9"/>
  <c r="F202" i="9"/>
  <c r="F201" i="9"/>
  <c r="F200" i="9"/>
  <c r="F199" i="9"/>
  <c r="F198" i="9"/>
  <c r="F197" i="9"/>
  <c r="F196" i="9"/>
  <c r="F195" i="9"/>
  <c r="F194" i="9"/>
  <c r="F193" i="9"/>
  <c r="F192" i="9"/>
  <c r="F191" i="9"/>
  <c r="F190" i="9"/>
  <c r="F189" i="9"/>
  <c r="F188" i="9"/>
  <c r="F187" i="9"/>
  <c r="F186" i="9"/>
  <c r="F185" i="9"/>
  <c r="F184" i="9"/>
  <c r="F183" i="9"/>
  <c r="F182" i="9"/>
  <c r="F181" i="9"/>
  <c r="F180" i="9"/>
  <c r="F179" i="9"/>
  <c r="F178" i="9"/>
  <c r="F177" i="9"/>
  <c r="F176" i="9"/>
  <c r="F175" i="9"/>
  <c r="F174" i="9"/>
  <c r="F173" i="9"/>
  <c r="F172" i="9"/>
  <c r="F171" i="9"/>
  <c r="F170" i="9"/>
  <c r="F169" i="9"/>
  <c r="F168" i="9"/>
  <c r="F167" i="9"/>
  <c r="F166" i="9"/>
  <c r="F165" i="9"/>
  <c r="F164" i="9"/>
  <c r="F163" i="9"/>
  <c r="F162" i="9"/>
  <c r="F161" i="9"/>
  <c r="F160" i="9"/>
  <c r="F159" i="9"/>
  <c r="F158" i="9"/>
  <c r="F157" i="9"/>
  <c r="F156" i="9"/>
  <c r="F155" i="9"/>
  <c r="F154" i="9"/>
  <c r="F153" i="9"/>
  <c r="F152" i="9"/>
  <c r="F151" i="9"/>
  <c r="F150" i="9"/>
  <c r="F149"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8" i="9"/>
  <c r="F97" i="9"/>
  <c r="F96" i="9"/>
  <c r="F95" i="9"/>
  <c r="F94" i="9"/>
  <c r="F93" i="9"/>
  <c r="F92" i="9"/>
  <c r="F91" i="9"/>
  <c r="F90" i="9"/>
  <c r="F89" i="9"/>
  <c r="F88" i="9"/>
  <c r="F87" i="9"/>
  <c r="F86" i="9"/>
  <c r="F85" i="9"/>
  <c r="F84" i="9"/>
  <c r="F83" i="9"/>
  <c r="F82" i="9"/>
  <c r="F81" i="9"/>
  <c r="F80" i="9"/>
  <c r="F79" i="9"/>
  <c r="F78" i="9"/>
  <c r="F77" i="9"/>
  <c r="F76" i="9"/>
  <c r="F75" i="9"/>
  <c r="F74" i="9"/>
  <c r="F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c r="F43" i="9"/>
  <c r="F42" i="9"/>
  <c r="F41" i="9"/>
  <c r="F40" i="9"/>
  <c r="F39" i="9"/>
  <c r="F38" i="9"/>
  <c r="F37" i="9"/>
  <c r="F36" i="9"/>
  <c r="F35" i="9"/>
  <c r="F34" i="9"/>
  <c r="F33" i="9"/>
  <c r="F32" i="9"/>
  <c r="F31" i="9"/>
  <c r="F30" i="9"/>
  <c r="F29" i="9"/>
  <c r="F28" i="9"/>
  <c r="F27" i="9"/>
  <c r="F26" i="9"/>
  <c r="F25" i="9"/>
  <c r="F24" i="9"/>
  <c r="F23" i="9"/>
  <c r="F22" i="9"/>
  <c r="F21" i="9"/>
  <c r="F20" i="9"/>
  <c r="F19" i="9"/>
  <c r="F18" i="9"/>
  <c r="F17" i="9"/>
  <c r="F16" i="9"/>
  <c r="F15" i="9"/>
  <c r="F14" i="9"/>
  <c r="F13" i="9"/>
  <c r="F12" i="9"/>
  <c r="F11" i="9"/>
  <c r="F10" i="9"/>
  <c r="F9" i="9"/>
  <c r="F8" i="9"/>
  <c r="F7" i="9"/>
  <c r="F6" i="9"/>
  <c r="F5" i="9"/>
  <c r="F4" i="9"/>
  <c r="F3" i="9"/>
  <c r="B391" i="14" l="1"/>
  <c r="C147" i="11"/>
  <c r="C184" i="11" s="1"/>
  <c r="C145" i="11"/>
  <c r="C182" i="11" s="1"/>
  <c r="C141" i="11"/>
  <c r="C178" i="11" s="1"/>
  <c r="C139" i="11"/>
  <c r="C176" i="11" s="1"/>
  <c r="C143" i="11"/>
  <c r="C180" i="11" s="1"/>
  <c r="C138" i="11"/>
  <c r="C175" i="11" s="1"/>
  <c r="C146" i="11"/>
  <c r="C183" i="11" s="1"/>
  <c r="C142" i="11"/>
  <c r="C179" i="11" s="1"/>
  <c r="C144" i="11"/>
  <c r="C181" i="11" s="1"/>
  <c r="C140" i="11"/>
  <c r="C177" i="11" s="1"/>
  <c r="C173" i="11"/>
  <c r="C204" i="11" s="1"/>
  <c r="C213" i="11" s="1"/>
  <c r="B317" i="10"/>
  <c r="B353" i="10" s="1"/>
  <c r="B309" i="10"/>
  <c r="B345" i="10" s="1"/>
  <c r="B316" i="10"/>
  <c r="B352" i="10" s="1"/>
  <c r="B308" i="10"/>
  <c r="B344" i="10" s="1"/>
  <c r="B318" i="10"/>
  <c r="B354" i="10" s="1"/>
  <c r="B323" i="10"/>
  <c r="B359" i="10" s="1"/>
  <c r="B315" i="10"/>
  <c r="B351" i="10" s="1"/>
  <c r="B307" i="10"/>
  <c r="B343" i="10" s="1"/>
  <c r="B234" i="10"/>
  <c r="B239" i="10" s="1"/>
  <c r="B245" i="10" s="1"/>
  <c r="C210" i="8"/>
  <c r="A210" i="8"/>
  <c r="C208" i="8"/>
  <c r="A208" i="8"/>
  <c r="C131" i="8"/>
  <c r="C126" i="8"/>
  <c r="C120" i="8"/>
  <c r="C116" i="8"/>
  <c r="A116" i="8"/>
  <c r="A165" i="8" s="1"/>
  <c r="A202" i="8" s="1"/>
  <c r="C115" i="8"/>
  <c r="A115" i="8"/>
  <c r="A164" i="8" s="1"/>
  <c r="A201" i="8" s="1"/>
  <c r="C114" i="8"/>
  <c r="A114" i="8"/>
  <c r="A163" i="8" s="1"/>
  <c r="A200" i="8" s="1"/>
  <c r="C113" i="8"/>
  <c r="A113" i="8"/>
  <c r="A162" i="8" s="1"/>
  <c r="A199" i="8" s="1"/>
  <c r="C112" i="8"/>
  <c r="A112" i="8"/>
  <c r="A161" i="8" s="1"/>
  <c r="A198" i="8" s="1"/>
  <c r="C111" i="8"/>
  <c r="A111" i="8"/>
  <c r="A160" i="8" s="1"/>
  <c r="A197" i="8" s="1"/>
  <c r="C110" i="8"/>
  <c r="A110" i="8"/>
  <c r="A159" i="8" s="1"/>
  <c r="A196" i="8" s="1"/>
  <c r="C109" i="8"/>
  <c r="A109" i="8"/>
  <c r="A158" i="8" s="1"/>
  <c r="A195" i="8" s="1"/>
  <c r="C108" i="8"/>
  <c r="A108" i="8"/>
  <c r="A157" i="8" s="1"/>
  <c r="A194" i="8" s="1"/>
  <c r="C107" i="8"/>
  <c r="A107" i="8"/>
  <c r="A156" i="8" s="1"/>
  <c r="A193" i="8" s="1"/>
  <c r="C106" i="8"/>
  <c r="A106" i="8"/>
  <c r="A155" i="8" s="1"/>
  <c r="A192" i="8" s="1"/>
  <c r="C105" i="8"/>
  <c r="A105" i="8"/>
  <c r="A154" i="8" s="1"/>
  <c r="A191" i="8" s="1"/>
  <c r="C104" i="8"/>
  <c r="A104" i="8"/>
  <c r="A153" i="8" s="1"/>
  <c r="A190" i="8" s="1"/>
  <c r="C103" i="8"/>
  <c r="A103" i="8"/>
  <c r="A152" i="8" s="1"/>
  <c r="A189" i="8" s="1"/>
  <c r="C102" i="8"/>
  <c r="A102" i="8"/>
  <c r="A151" i="8" s="1"/>
  <c r="A188" i="8" s="1"/>
  <c r="C101" i="8"/>
  <c r="A101" i="8"/>
  <c r="A150" i="8" s="1"/>
  <c r="A187" i="8" s="1"/>
  <c r="C100" i="8"/>
  <c r="A100" i="8"/>
  <c r="A149" i="8" s="1"/>
  <c r="A186" i="8" s="1"/>
  <c r="C99" i="8"/>
  <c r="A99" i="8"/>
  <c r="A148" i="8" s="1"/>
  <c r="A185" i="8" s="1"/>
  <c r="C98" i="8"/>
  <c r="A98" i="8"/>
  <c r="A147" i="8" s="1"/>
  <c r="A184" i="8" s="1"/>
  <c r="C97" i="8"/>
  <c r="A97" i="8"/>
  <c r="A146" i="8" s="1"/>
  <c r="A183" i="8" s="1"/>
  <c r="C96" i="8"/>
  <c r="A96" i="8"/>
  <c r="A145" i="8" s="1"/>
  <c r="A182" i="8" s="1"/>
  <c r="C95" i="8"/>
  <c r="A95" i="8"/>
  <c r="A144" i="8" s="1"/>
  <c r="A181" i="8" s="1"/>
  <c r="C94" i="8"/>
  <c r="A94" i="8"/>
  <c r="A143" i="8" s="1"/>
  <c r="A180" i="8" s="1"/>
  <c r="C93" i="8"/>
  <c r="A93" i="8"/>
  <c r="A142" i="8" s="1"/>
  <c r="A179" i="8" s="1"/>
  <c r="C92" i="8"/>
  <c r="A92" i="8"/>
  <c r="A141" i="8" s="1"/>
  <c r="A178" i="8" s="1"/>
  <c r="C91" i="8"/>
  <c r="A91" i="8"/>
  <c r="A140" i="8" s="1"/>
  <c r="A177" i="8" s="1"/>
  <c r="C90" i="8"/>
  <c r="A90" i="8"/>
  <c r="A139" i="8" s="1"/>
  <c r="A176" i="8" s="1"/>
  <c r="C89" i="8"/>
  <c r="A89" i="8"/>
  <c r="A138" i="8" s="1"/>
  <c r="A175" i="8" s="1"/>
  <c r="C79" i="8"/>
  <c r="A79" i="8"/>
  <c r="C70" i="8"/>
  <c r="A70" i="8"/>
  <c r="C69" i="8"/>
  <c r="A69" i="8"/>
  <c r="C68" i="8"/>
  <c r="C71" i="8" s="1"/>
  <c r="C75" i="8" s="1"/>
  <c r="A68" i="8"/>
  <c r="C64" i="8"/>
  <c r="A64" i="8"/>
  <c r="C63" i="8"/>
  <c r="C65" i="8" s="1"/>
  <c r="C74" i="8" s="1"/>
  <c r="A63" i="8"/>
  <c r="C40" i="8"/>
  <c r="C61" i="8" s="1"/>
  <c r="C73" i="8" s="1"/>
  <c r="C85" i="8" s="1"/>
  <c r="C36" i="8"/>
  <c r="C52" i="8" l="1"/>
  <c r="C206" i="8" s="1"/>
  <c r="B285" i="10"/>
  <c r="B286" i="10" s="1"/>
  <c r="B276" i="10"/>
  <c r="B280" i="10" s="1"/>
  <c r="C76" i="8"/>
  <c r="C81" i="8" s="1"/>
  <c r="C87" i="8" s="1"/>
  <c r="C132" i="8"/>
  <c r="C133" i="8" s="1"/>
  <c r="C155" i="8" s="1"/>
  <c r="C192" i="8" s="1"/>
  <c r="C135" i="8"/>
  <c r="C172" i="8" s="1"/>
  <c r="B367" i="7"/>
  <c r="A367" i="7"/>
  <c r="B365" i="7"/>
  <c r="A365" i="7"/>
  <c r="C293" i="7"/>
  <c r="C329" i="7" s="1"/>
  <c r="B289" i="7"/>
  <c r="B284" i="7"/>
  <c r="B278" i="7"/>
  <c r="B274" i="7"/>
  <c r="A274" i="7"/>
  <c r="A323" i="7" s="1"/>
  <c r="A359" i="7" s="1"/>
  <c r="B273" i="7"/>
  <c r="A273" i="7"/>
  <c r="A322" i="7" s="1"/>
  <c r="A358" i="7" s="1"/>
  <c r="B272" i="7"/>
  <c r="A272" i="7"/>
  <c r="A321" i="7" s="1"/>
  <c r="A357" i="7" s="1"/>
  <c r="B271" i="7"/>
  <c r="A271" i="7"/>
  <c r="A320" i="7" s="1"/>
  <c r="A356" i="7" s="1"/>
  <c r="B270" i="7"/>
  <c r="A270" i="7"/>
  <c r="A319" i="7" s="1"/>
  <c r="A355" i="7" s="1"/>
  <c r="B269" i="7"/>
  <c r="A269" i="7"/>
  <c r="A318" i="7" s="1"/>
  <c r="A354" i="7" s="1"/>
  <c r="B268" i="7"/>
  <c r="A268" i="7"/>
  <c r="A317" i="7" s="1"/>
  <c r="A353" i="7" s="1"/>
  <c r="B267" i="7"/>
  <c r="A267" i="7"/>
  <c r="A316" i="7" s="1"/>
  <c r="A352" i="7" s="1"/>
  <c r="B266" i="7"/>
  <c r="A266" i="7"/>
  <c r="A315" i="7" s="1"/>
  <c r="A351" i="7" s="1"/>
  <c r="B265" i="7"/>
  <c r="A265" i="7"/>
  <c r="A314" i="7" s="1"/>
  <c r="A350" i="7" s="1"/>
  <c r="B264" i="7"/>
  <c r="A264" i="7"/>
  <c r="A313" i="7" s="1"/>
  <c r="A349" i="7" s="1"/>
  <c r="B263" i="7"/>
  <c r="A263" i="7"/>
  <c r="A312" i="7" s="1"/>
  <c r="A348" i="7" s="1"/>
  <c r="B262" i="7"/>
  <c r="A262" i="7"/>
  <c r="A311" i="7" s="1"/>
  <c r="A347" i="7" s="1"/>
  <c r="B261" i="7"/>
  <c r="A261" i="7"/>
  <c r="A310" i="7" s="1"/>
  <c r="A346" i="7" s="1"/>
  <c r="B260" i="7"/>
  <c r="A260" i="7"/>
  <c r="A309" i="7" s="1"/>
  <c r="A345" i="7" s="1"/>
  <c r="B259" i="7"/>
  <c r="A259" i="7"/>
  <c r="A308" i="7" s="1"/>
  <c r="A344" i="7" s="1"/>
  <c r="B258" i="7"/>
  <c r="A258" i="7"/>
  <c r="A307" i="7" s="1"/>
  <c r="A343" i="7" s="1"/>
  <c r="B257" i="7"/>
  <c r="A257" i="7"/>
  <c r="A306" i="7" s="1"/>
  <c r="A342" i="7" s="1"/>
  <c r="B256" i="7"/>
  <c r="A256" i="7"/>
  <c r="A305" i="7" s="1"/>
  <c r="A341" i="7" s="1"/>
  <c r="B255" i="7"/>
  <c r="A255" i="7"/>
  <c r="A304" i="7" s="1"/>
  <c r="A340" i="7" s="1"/>
  <c r="B254" i="7"/>
  <c r="A254" i="7"/>
  <c r="A303" i="7" s="1"/>
  <c r="A339" i="7" s="1"/>
  <c r="B253" i="7"/>
  <c r="A253" i="7"/>
  <c r="A302" i="7" s="1"/>
  <c r="A338" i="7" s="1"/>
  <c r="B252" i="7"/>
  <c r="A252" i="7"/>
  <c r="A301" i="7" s="1"/>
  <c r="A337" i="7" s="1"/>
  <c r="B251" i="7"/>
  <c r="A251" i="7"/>
  <c r="A300" i="7" s="1"/>
  <c r="A336" i="7" s="1"/>
  <c r="B250" i="7"/>
  <c r="A250" i="7"/>
  <c r="A299" i="7" s="1"/>
  <c r="A335" i="7" s="1"/>
  <c r="B249" i="7"/>
  <c r="A249" i="7"/>
  <c r="A298" i="7" s="1"/>
  <c r="A334" i="7" s="1"/>
  <c r="B248" i="7"/>
  <c r="A248" i="7"/>
  <c r="A297" i="7" s="1"/>
  <c r="A333" i="7" s="1"/>
  <c r="B247" i="7"/>
  <c r="A247" i="7"/>
  <c r="A296" i="7" s="1"/>
  <c r="A332" i="7" s="1"/>
  <c r="B237" i="7"/>
  <c r="A237" i="7"/>
  <c r="B227" i="7"/>
  <c r="A227" i="7"/>
  <c r="B226" i="7"/>
  <c r="A226" i="7"/>
  <c r="B225" i="7"/>
  <c r="A225" i="7"/>
  <c r="B224" i="7"/>
  <c r="A224" i="7"/>
  <c r="B223" i="7"/>
  <c r="A223" i="7"/>
  <c r="B222" i="7"/>
  <c r="A222" i="7"/>
  <c r="B221" i="7"/>
  <c r="A221" i="7"/>
  <c r="B220" i="7"/>
  <c r="A220" i="7"/>
  <c r="B219" i="7"/>
  <c r="A219" i="7"/>
  <c r="B218" i="7"/>
  <c r="A218" i="7"/>
  <c r="B217" i="7"/>
  <c r="A217" i="7"/>
  <c r="B216" i="7"/>
  <c r="A216" i="7"/>
  <c r="B215" i="7"/>
  <c r="A215" i="7"/>
  <c r="B214" i="7"/>
  <c r="A214" i="7"/>
  <c r="B213" i="7"/>
  <c r="A213" i="7"/>
  <c r="B212" i="7"/>
  <c r="A212" i="7"/>
  <c r="B211" i="7"/>
  <c r="A211" i="7"/>
  <c r="B210" i="7"/>
  <c r="A210" i="7"/>
  <c r="B209" i="7"/>
  <c r="A209" i="7"/>
  <c r="B208" i="7"/>
  <c r="A208" i="7"/>
  <c r="B207" i="7"/>
  <c r="A207" i="7"/>
  <c r="B206" i="7"/>
  <c r="A206" i="7"/>
  <c r="B205" i="7"/>
  <c r="A205" i="7"/>
  <c r="B204" i="7"/>
  <c r="A204" i="7"/>
  <c r="B203" i="7"/>
  <c r="A203" i="7"/>
  <c r="B202" i="7"/>
  <c r="A202" i="7"/>
  <c r="B201" i="7"/>
  <c r="A201" i="7"/>
  <c r="B200" i="7"/>
  <c r="A200" i="7"/>
  <c r="B199" i="7"/>
  <c r="A199" i="7"/>
  <c r="B198" i="7"/>
  <c r="A198" i="7"/>
  <c r="B197" i="7"/>
  <c r="A197" i="7"/>
  <c r="B196" i="7"/>
  <c r="A196" i="7"/>
  <c r="B195" i="7"/>
  <c r="A195" i="7"/>
  <c r="B194" i="7"/>
  <c r="A194" i="7"/>
  <c r="B193" i="7"/>
  <c r="A193" i="7"/>
  <c r="B192" i="7"/>
  <c r="A192" i="7"/>
  <c r="B191" i="7"/>
  <c r="A191" i="7"/>
  <c r="B190" i="7"/>
  <c r="A190" i="7"/>
  <c r="B189" i="7"/>
  <c r="A189" i="7"/>
  <c r="B188" i="7"/>
  <c r="A188" i="7"/>
  <c r="B187" i="7"/>
  <c r="A187" i="7"/>
  <c r="B186" i="7"/>
  <c r="A186" i="7"/>
  <c r="B185" i="7"/>
  <c r="A185" i="7"/>
  <c r="B184" i="7"/>
  <c r="A184" i="7"/>
  <c r="B183" i="7"/>
  <c r="A183" i="7"/>
  <c r="B182" i="7"/>
  <c r="A182" i="7"/>
  <c r="B181" i="7"/>
  <c r="A181" i="7"/>
  <c r="B180" i="7"/>
  <c r="A180" i="7"/>
  <c r="B179" i="7"/>
  <c r="A179" i="7"/>
  <c r="B178" i="7"/>
  <c r="A178" i="7"/>
  <c r="B177" i="7"/>
  <c r="A177" i="7"/>
  <c r="B176" i="7"/>
  <c r="A176" i="7"/>
  <c r="B175" i="7"/>
  <c r="A175" i="7"/>
  <c r="B174" i="7"/>
  <c r="A174" i="7"/>
  <c r="B173" i="7"/>
  <c r="A173" i="7"/>
  <c r="B172" i="7"/>
  <c r="A172" i="7"/>
  <c r="B171" i="7"/>
  <c r="A171" i="7"/>
  <c r="B170" i="7"/>
  <c r="A170" i="7"/>
  <c r="B169" i="7"/>
  <c r="A169" i="7"/>
  <c r="B168" i="7"/>
  <c r="A168" i="7"/>
  <c r="B167" i="7"/>
  <c r="A167" i="7"/>
  <c r="B166" i="7"/>
  <c r="A166" i="7"/>
  <c r="B165" i="7"/>
  <c r="A165" i="7"/>
  <c r="B164" i="7"/>
  <c r="A164" i="7"/>
  <c r="B163" i="7"/>
  <c r="A163" i="7"/>
  <c r="B162" i="7"/>
  <c r="A162" i="7"/>
  <c r="B161" i="7"/>
  <c r="A161" i="7"/>
  <c r="B160" i="7"/>
  <c r="A160" i="7"/>
  <c r="B159" i="7"/>
  <c r="A159" i="7"/>
  <c r="B158" i="7"/>
  <c r="A158" i="7"/>
  <c r="B157" i="7"/>
  <c r="A157" i="7"/>
  <c r="B156" i="7"/>
  <c r="A156" i="7"/>
  <c r="B155" i="7"/>
  <c r="A155" i="7"/>
  <c r="B154" i="7"/>
  <c r="A154" i="7"/>
  <c r="B153" i="7"/>
  <c r="A153" i="7"/>
  <c r="B152" i="7"/>
  <c r="A152" i="7"/>
  <c r="B151" i="7"/>
  <c r="A151" i="7"/>
  <c r="B150" i="7"/>
  <c r="A150" i="7"/>
  <c r="B149" i="7"/>
  <c r="A149" i="7"/>
  <c r="B148" i="7"/>
  <c r="A148" i="7"/>
  <c r="B147" i="7"/>
  <c r="A147" i="7"/>
  <c r="B146" i="7"/>
  <c r="B229" i="7" s="1"/>
  <c r="B233" i="7" s="1"/>
  <c r="A146" i="7"/>
  <c r="B143" i="7"/>
  <c r="B232" i="7" s="1"/>
  <c r="B142" i="7"/>
  <c r="A142" i="7"/>
  <c r="B141" i="7"/>
  <c r="A141" i="7"/>
  <c r="B114" i="7"/>
  <c r="B118" i="7" s="1"/>
  <c r="B130" i="7" s="1"/>
  <c r="B139" i="7" s="1"/>
  <c r="B231" i="7" s="1"/>
  <c r="B243" i="7" s="1"/>
  <c r="B293" i="7" s="1"/>
  <c r="B329" i="7" s="1"/>
  <c r="B363" i="7" s="1"/>
  <c r="B294" i="10" l="1"/>
  <c r="B298" i="10"/>
  <c r="B334" i="10" s="1"/>
  <c r="B299" i="10"/>
  <c r="B335" i="10" s="1"/>
  <c r="B302" i="10"/>
  <c r="B338" i="10" s="1"/>
  <c r="B305" i="10"/>
  <c r="B341" i="10" s="1"/>
  <c r="B303" i="10"/>
  <c r="B339" i="10" s="1"/>
  <c r="B297" i="10"/>
  <c r="B333" i="10" s="1"/>
  <c r="B304" i="10"/>
  <c r="B340" i="10" s="1"/>
  <c r="B301" i="10"/>
  <c r="B337" i="10" s="1"/>
  <c r="B300" i="10"/>
  <c r="B336" i="10" s="1"/>
  <c r="B296" i="10"/>
  <c r="B332" i="10" s="1"/>
  <c r="B234" i="7"/>
  <c r="B239" i="7" s="1"/>
  <c r="B245" i="7" s="1"/>
  <c r="B285" i="7" s="1"/>
  <c r="B286" i="7" s="1"/>
  <c r="B290" i="7"/>
  <c r="C164" i="8"/>
  <c r="C201" i="8" s="1"/>
  <c r="C156" i="8"/>
  <c r="C193" i="8" s="1"/>
  <c r="C148" i="8"/>
  <c r="C185" i="8" s="1"/>
  <c r="C161" i="8"/>
  <c r="C198" i="8" s="1"/>
  <c r="C153" i="8"/>
  <c r="C190" i="8" s="1"/>
  <c r="C127" i="8"/>
  <c r="C128" i="8" s="1"/>
  <c r="C118" i="8"/>
  <c r="C122" i="8" s="1"/>
  <c r="C162" i="8"/>
  <c r="C199" i="8" s="1"/>
  <c r="C154" i="8"/>
  <c r="C191" i="8" s="1"/>
  <c r="C159" i="8"/>
  <c r="C196" i="8" s="1"/>
  <c r="C151" i="8"/>
  <c r="C188" i="8" s="1"/>
  <c r="C152" i="8"/>
  <c r="C189" i="8" s="1"/>
  <c r="C160" i="8"/>
  <c r="C197" i="8" s="1"/>
  <c r="C165" i="8"/>
  <c r="C202" i="8" s="1"/>
  <c r="C157" i="8"/>
  <c r="C194" i="8" s="1"/>
  <c r="C149" i="8"/>
  <c r="C186" i="8" s="1"/>
  <c r="C158" i="8"/>
  <c r="C195" i="8" s="1"/>
  <c r="C150" i="8"/>
  <c r="C187" i="8" s="1"/>
  <c r="C163" i="8"/>
  <c r="C200" i="8" s="1"/>
  <c r="B291" i="7"/>
  <c r="B316" i="7" s="1"/>
  <c r="B352" i="7" s="1"/>
  <c r="B314" i="7"/>
  <c r="B350" i="7" s="1"/>
  <c r="C206" i="6"/>
  <c r="C36" i="6"/>
  <c r="C40" i="6" s="1"/>
  <c r="C210" i="6"/>
  <c r="A210" i="6"/>
  <c r="C208" i="6"/>
  <c r="A208" i="6"/>
  <c r="C131" i="6"/>
  <c r="C126" i="6"/>
  <c r="C120" i="6"/>
  <c r="C116" i="6"/>
  <c r="A116" i="6"/>
  <c r="A165" i="6" s="1"/>
  <c r="A202" i="6" s="1"/>
  <c r="C115" i="6"/>
  <c r="A115" i="6"/>
  <c r="A164" i="6" s="1"/>
  <c r="A201" i="6" s="1"/>
  <c r="C114" i="6"/>
  <c r="A114" i="6"/>
  <c r="A163" i="6" s="1"/>
  <c r="A200" i="6" s="1"/>
  <c r="C113" i="6"/>
  <c r="A113" i="6"/>
  <c r="A162" i="6" s="1"/>
  <c r="A199" i="6" s="1"/>
  <c r="C112" i="6"/>
  <c r="A112" i="6"/>
  <c r="A161" i="6" s="1"/>
  <c r="A198" i="6" s="1"/>
  <c r="C111" i="6"/>
  <c r="A111" i="6"/>
  <c r="A160" i="6" s="1"/>
  <c r="A197" i="6" s="1"/>
  <c r="C110" i="6"/>
  <c r="A110" i="6"/>
  <c r="A159" i="6" s="1"/>
  <c r="A196" i="6" s="1"/>
  <c r="C109" i="6"/>
  <c r="A109" i="6"/>
  <c r="A158" i="6" s="1"/>
  <c r="A195" i="6" s="1"/>
  <c r="C108" i="6"/>
  <c r="A108" i="6"/>
  <c r="A157" i="6" s="1"/>
  <c r="A194" i="6" s="1"/>
  <c r="C107" i="6"/>
  <c r="A107" i="6"/>
  <c r="A156" i="6" s="1"/>
  <c r="A193" i="6" s="1"/>
  <c r="C106" i="6"/>
  <c r="A106" i="6"/>
  <c r="A155" i="6" s="1"/>
  <c r="A192" i="6" s="1"/>
  <c r="C105" i="6"/>
  <c r="A105" i="6"/>
  <c r="A154" i="6" s="1"/>
  <c r="A191" i="6" s="1"/>
  <c r="C104" i="6"/>
  <c r="A104" i="6"/>
  <c r="A153" i="6" s="1"/>
  <c r="A190" i="6" s="1"/>
  <c r="C103" i="6"/>
  <c r="A103" i="6"/>
  <c r="A152" i="6" s="1"/>
  <c r="A189" i="6" s="1"/>
  <c r="C102" i="6"/>
  <c r="A102" i="6"/>
  <c r="A151" i="6" s="1"/>
  <c r="A188" i="6" s="1"/>
  <c r="C101" i="6"/>
  <c r="A101" i="6"/>
  <c r="A150" i="6" s="1"/>
  <c r="A187" i="6" s="1"/>
  <c r="C100" i="6"/>
  <c r="A100" i="6"/>
  <c r="A149" i="6" s="1"/>
  <c r="A186" i="6" s="1"/>
  <c r="C99" i="6"/>
  <c r="A99" i="6"/>
  <c r="A148" i="6" s="1"/>
  <c r="A185" i="6" s="1"/>
  <c r="C98" i="6"/>
  <c r="A98" i="6"/>
  <c r="A147" i="6" s="1"/>
  <c r="A184" i="6" s="1"/>
  <c r="C97" i="6"/>
  <c r="A97" i="6"/>
  <c r="A146" i="6" s="1"/>
  <c r="A183" i="6" s="1"/>
  <c r="C96" i="6"/>
  <c r="A96" i="6"/>
  <c r="A145" i="6" s="1"/>
  <c r="A182" i="6" s="1"/>
  <c r="C95" i="6"/>
  <c r="A95" i="6"/>
  <c r="A144" i="6" s="1"/>
  <c r="A181" i="6" s="1"/>
  <c r="C94" i="6"/>
  <c r="A94" i="6"/>
  <c r="A143" i="6" s="1"/>
  <c r="A180" i="6" s="1"/>
  <c r="C93" i="6"/>
  <c r="A93" i="6"/>
  <c r="A142" i="6" s="1"/>
  <c r="A179" i="6" s="1"/>
  <c r="C92" i="6"/>
  <c r="A92" i="6"/>
  <c r="A141" i="6" s="1"/>
  <c r="A178" i="6" s="1"/>
  <c r="C91" i="6"/>
  <c r="A91" i="6"/>
  <c r="A140" i="6" s="1"/>
  <c r="A177" i="6" s="1"/>
  <c r="C90" i="6"/>
  <c r="A90" i="6"/>
  <c r="A139" i="6" s="1"/>
  <c r="A176" i="6" s="1"/>
  <c r="C89" i="6"/>
  <c r="A89" i="6"/>
  <c r="A138" i="6" s="1"/>
  <c r="A175" i="6" s="1"/>
  <c r="C79" i="6"/>
  <c r="A79" i="6"/>
  <c r="C70" i="6"/>
  <c r="A70" i="6"/>
  <c r="C69" i="6"/>
  <c r="A69" i="6"/>
  <c r="C68" i="6"/>
  <c r="A68" i="6"/>
  <c r="C64" i="6"/>
  <c r="A64" i="6"/>
  <c r="C63" i="6"/>
  <c r="A63" i="6"/>
  <c r="B294" i="7" l="1"/>
  <c r="B303" i="7"/>
  <c r="B339" i="7" s="1"/>
  <c r="B302" i="7"/>
  <c r="B338" i="7" s="1"/>
  <c r="B319" i="7"/>
  <c r="B355" i="7" s="1"/>
  <c r="B311" i="7"/>
  <c r="B347" i="7" s="1"/>
  <c r="B276" i="7"/>
  <c r="B280" i="7" s="1"/>
  <c r="B325" i="10"/>
  <c r="B327" i="10" s="1"/>
  <c r="B330" i="10"/>
  <c r="B361" i="10" s="1"/>
  <c r="B370" i="10" s="1"/>
  <c r="C139" i="8"/>
  <c r="C176" i="8" s="1"/>
  <c r="C147" i="8"/>
  <c r="C184" i="8" s="1"/>
  <c r="C142" i="8"/>
  <c r="C179" i="8" s="1"/>
  <c r="C141" i="8"/>
  <c r="C178" i="8" s="1"/>
  <c r="C144" i="8"/>
  <c r="C181" i="8" s="1"/>
  <c r="C143" i="8"/>
  <c r="C180" i="8" s="1"/>
  <c r="C138" i="8"/>
  <c r="C175" i="8" s="1"/>
  <c r="C146" i="8"/>
  <c r="C183" i="8" s="1"/>
  <c r="C145" i="8"/>
  <c r="C182" i="8" s="1"/>
  <c r="C140" i="8"/>
  <c r="C177" i="8" s="1"/>
  <c r="C136" i="8"/>
  <c r="B325" i="7"/>
  <c r="B327" i="7" s="1"/>
  <c r="B330" i="7"/>
  <c r="B361" i="7" s="1"/>
  <c r="B308" i="7"/>
  <c r="B344" i="7" s="1"/>
  <c r="B312" i="7"/>
  <c r="B348" i="7" s="1"/>
  <c r="B317" i="7"/>
  <c r="B353" i="7" s="1"/>
  <c r="B309" i="7"/>
  <c r="B345" i="7" s="1"/>
  <c r="B301" i="7"/>
  <c r="B337" i="7" s="1"/>
  <c r="B322" i="7"/>
  <c r="B358" i="7" s="1"/>
  <c r="B304" i="7"/>
  <c r="B340" i="7" s="1"/>
  <c r="B315" i="7"/>
  <c r="B351" i="7" s="1"/>
  <c r="B310" i="7"/>
  <c r="B346" i="7" s="1"/>
  <c r="B323" i="7"/>
  <c r="B359" i="7" s="1"/>
  <c r="B307" i="7"/>
  <c r="B343" i="7" s="1"/>
  <c r="B299" i="7"/>
  <c r="B335" i="7" s="1"/>
  <c r="B318" i="7"/>
  <c r="B354" i="7" s="1"/>
  <c r="B306" i="7"/>
  <c r="B342" i="7" s="1"/>
  <c r="B320" i="7"/>
  <c r="B356" i="7" s="1"/>
  <c r="B298" i="7"/>
  <c r="B334" i="7" s="1"/>
  <c r="B300" i="7"/>
  <c r="B336" i="7" s="1"/>
  <c r="B321" i="7"/>
  <c r="B357" i="7" s="1"/>
  <c r="B313" i="7"/>
  <c r="B349" i="7" s="1"/>
  <c r="B305" i="7"/>
  <c r="B341" i="7" s="1"/>
  <c r="B297" i="7"/>
  <c r="B333" i="7" s="1"/>
  <c r="B296" i="7"/>
  <c r="B332" i="7" s="1"/>
  <c r="C65" i="6"/>
  <c r="C74" i="6" s="1"/>
  <c r="C61" i="6"/>
  <c r="C73" i="6" s="1"/>
  <c r="C85" i="6" s="1"/>
  <c r="C135" i="6"/>
  <c r="C172" i="6" s="1"/>
  <c r="C71" i="6"/>
  <c r="C75" i="6" s="1"/>
  <c r="C132" i="6"/>
  <c r="C133" i="6" s="1"/>
  <c r="C155" i="6" s="1"/>
  <c r="C192" i="6" s="1"/>
  <c r="C293" i="5"/>
  <c r="C329" i="5" s="1"/>
  <c r="C76" i="6" l="1"/>
  <c r="C81" i="6" s="1"/>
  <c r="C87" i="6" s="1"/>
  <c r="B370" i="7"/>
  <c r="C167" i="8"/>
  <c r="C169" i="8" s="1"/>
  <c r="C173" i="8"/>
  <c r="C204" i="8" s="1"/>
  <c r="C213" i="8" s="1"/>
  <c r="C164" i="6"/>
  <c r="C201" i="6" s="1"/>
  <c r="C151" i="6"/>
  <c r="C188" i="6" s="1"/>
  <c r="C152" i="6"/>
  <c r="C189" i="6" s="1"/>
  <c r="C158" i="6"/>
  <c r="C195" i="6" s="1"/>
  <c r="C148" i="6"/>
  <c r="C185" i="6" s="1"/>
  <c r="C165" i="6"/>
  <c r="C202" i="6" s="1"/>
  <c r="C149" i="6"/>
  <c r="C186" i="6" s="1"/>
  <c r="C150" i="6"/>
  <c r="C187" i="6" s="1"/>
  <c r="C153" i="6"/>
  <c r="C190" i="6" s="1"/>
  <c r="C154" i="6"/>
  <c r="C191" i="6" s="1"/>
  <c r="C160" i="6"/>
  <c r="C197" i="6" s="1"/>
  <c r="C156" i="6"/>
  <c r="C193" i="6" s="1"/>
  <c r="C159" i="6"/>
  <c r="C196" i="6" s="1"/>
  <c r="C162" i="6"/>
  <c r="C199" i="6" s="1"/>
  <c r="C161" i="6"/>
  <c r="C198" i="6" s="1"/>
  <c r="C157" i="6"/>
  <c r="C194" i="6" s="1"/>
  <c r="C163" i="6"/>
  <c r="C200" i="6" s="1"/>
  <c r="C127" i="6"/>
  <c r="C128" i="6" s="1"/>
  <c r="C136" i="6" s="1"/>
  <c r="C118" i="6"/>
  <c r="C122" i="6" s="1"/>
  <c r="B114" i="5"/>
  <c r="B118" i="5" s="1"/>
  <c r="B130" i="5" s="1"/>
  <c r="B139" i="5" s="1"/>
  <c r="B231" i="5" s="1"/>
  <c r="B243" i="5" s="1"/>
  <c r="B293" i="5" s="1"/>
  <c r="B329" i="5" s="1"/>
  <c r="B363" i="5" s="1"/>
  <c r="B367" i="5"/>
  <c r="A367" i="5"/>
  <c r="B365" i="5"/>
  <c r="A365" i="5"/>
  <c r="B289" i="5"/>
  <c r="B284" i="5"/>
  <c r="B278" i="5"/>
  <c r="B274" i="5"/>
  <c r="A274" i="5"/>
  <c r="A323" i="5" s="1"/>
  <c r="A359" i="5" s="1"/>
  <c r="B273" i="5"/>
  <c r="A273" i="5"/>
  <c r="A322" i="5" s="1"/>
  <c r="A358" i="5" s="1"/>
  <c r="B272" i="5"/>
  <c r="A272" i="5"/>
  <c r="A321" i="5" s="1"/>
  <c r="A357" i="5" s="1"/>
  <c r="B271" i="5"/>
  <c r="A271" i="5"/>
  <c r="A320" i="5" s="1"/>
  <c r="A356" i="5" s="1"/>
  <c r="B270" i="5"/>
  <c r="A270" i="5"/>
  <c r="A319" i="5" s="1"/>
  <c r="A355" i="5" s="1"/>
  <c r="B269" i="5"/>
  <c r="A269" i="5"/>
  <c r="A318" i="5" s="1"/>
  <c r="A354" i="5" s="1"/>
  <c r="B268" i="5"/>
  <c r="A268" i="5"/>
  <c r="A317" i="5" s="1"/>
  <c r="A353" i="5" s="1"/>
  <c r="B267" i="5"/>
  <c r="A267" i="5"/>
  <c r="A316" i="5" s="1"/>
  <c r="A352" i="5" s="1"/>
  <c r="B266" i="5"/>
  <c r="A266" i="5"/>
  <c r="A315" i="5" s="1"/>
  <c r="A351" i="5" s="1"/>
  <c r="B265" i="5"/>
  <c r="A265" i="5"/>
  <c r="A314" i="5" s="1"/>
  <c r="A350" i="5" s="1"/>
  <c r="B264" i="5"/>
  <c r="A264" i="5"/>
  <c r="A313" i="5" s="1"/>
  <c r="A349" i="5" s="1"/>
  <c r="B263" i="5"/>
  <c r="A263" i="5"/>
  <c r="A312" i="5" s="1"/>
  <c r="A348" i="5" s="1"/>
  <c r="B262" i="5"/>
  <c r="A262" i="5"/>
  <c r="A311" i="5" s="1"/>
  <c r="A347" i="5" s="1"/>
  <c r="B261" i="5"/>
  <c r="A261" i="5"/>
  <c r="A310" i="5" s="1"/>
  <c r="A346" i="5" s="1"/>
  <c r="B260" i="5"/>
  <c r="A260" i="5"/>
  <c r="A309" i="5" s="1"/>
  <c r="A345" i="5" s="1"/>
  <c r="B259" i="5"/>
  <c r="A259" i="5"/>
  <c r="A308" i="5" s="1"/>
  <c r="A344" i="5" s="1"/>
  <c r="B258" i="5"/>
  <c r="A258" i="5"/>
  <c r="A307" i="5" s="1"/>
  <c r="A343" i="5" s="1"/>
  <c r="B257" i="5"/>
  <c r="A257" i="5"/>
  <c r="A306" i="5" s="1"/>
  <c r="A342" i="5" s="1"/>
  <c r="B256" i="5"/>
  <c r="A256" i="5"/>
  <c r="A305" i="5" s="1"/>
  <c r="A341" i="5" s="1"/>
  <c r="B255" i="5"/>
  <c r="A255" i="5"/>
  <c r="A304" i="5" s="1"/>
  <c r="A340" i="5" s="1"/>
  <c r="B254" i="5"/>
  <c r="A254" i="5"/>
  <c r="A303" i="5" s="1"/>
  <c r="A339" i="5" s="1"/>
  <c r="B253" i="5"/>
  <c r="A253" i="5"/>
  <c r="A302" i="5" s="1"/>
  <c r="A338" i="5" s="1"/>
  <c r="B252" i="5"/>
  <c r="A252" i="5"/>
  <c r="A301" i="5" s="1"/>
  <c r="A337" i="5" s="1"/>
  <c r="B251" i="5"/>
  <c r="A251" i="5"/>
  <c r="A300" i="5" s="1"/>
  <c r="A336" i="5" s="1"/>
  <c r="B250" i="5"/>
  <c r="A250" i="5"/>
  <c r="A299" i="5" s="1"/>
  <c r="A335" i="5" s="1"/>
  <c r="B249" i="5"/>
  <c r="A249" i="5"/>
  <c r="A298" i="5" s="1"/>
  <c r="A334" i="5" s="1"/>
  <c r="B248" i="5"/>
  <c r="A248" i="5"/>
  <c r="A297" i="5" s="1"/>
  <c r="A333" i="5" s="1"/>
  <c r="B247" i="5"/>
  <c r="A247" i="5"/>
  <c r="A296" i="5" s="1"/>
  <c r="A332" i="5" s="1"/>
  <c r="B237" i="5"/>
  <c r="A237" i="5"/>
  <c r="B227" i="5"/>
  <c r="A227" i="5"/>
  <c r="B226" i="5"/>
  <c r="A226" i="5"/>
  <c r="B225" i="5"/>
  <c r="A225" i="5"/>
  <c r="B224" i="5"/>
  <c r="A224" i="5"/>
  <c r="B223" i="5"/>
  <c r="A223" i="5"/>
  <c r="B222" i="5"/>
  <c r="A222" i="5"/>
  <c r="B221" i="5"/>
  <c r="A221" i="5"/>
  <c r="B220" i="5"/>
  <c r="A220" i="5"/>
  <c r="B219" i="5"/>
  <c r="A219" i="5"/>
  <c r="B218" i="5"/>
  <c r="A218" i="5"/>
  <c r="B217" i="5"/>
  <c r="A217" i="5"/>
  <c r="B216" i="5"/>
  <c r="A216" i="5"/>
  <c r="B215" i="5"/>
  <c r="A215" i="5"/>
  <c r="B214" i="5"/>
  <c r="A214" i="5"/>
  <c r="B213" i="5"/>
  <c r="A213" i="5"/>
  <c r="B212" i="5"/>
  <c r="A212" i="5"/>
  <c r="B211" i="5"/>
  <c r="A211" i="5"/>
  <c r="B210" i="5"/>
  <c r="A210" i="5"/>
  <c r="B209" i="5"/>
  <c r="A209" i="5"/>
  <c r="B208" i="5"/>
  <c r="A208" i="5"/>
  <c r="B207" i="5"/>
  <c r="A207" i="5"/>
  <c r="B206" i="5"/>
  <c r="A206" i="5"/>
  <c r="B205" i="5"/>
  <c r="A205" i="5"/>
  <c r="B204" i="5"/>
  <c r="A204" i="5"/>
  <c r="B203" i="5"/>
  <c r="A203" i="5"/>
  <c r="B202" i="5"/>
  <c r="A202" i="5"/>
  <c r="B201" i="5"/>
  <c r="A201" i="5"/>
  <c r="B200" i="5"/>
  <c r="A200" i="5"/>
  <c r="B199" i="5"/>
  <c r="A199" i="5"/>
  <c r="B198" i="5"/>
  <c r="A198" i="5"/>
  <c r="B197" i="5"/>
  <c r="A197" i="5"/>
  <c r="B196" i="5"/>
  <c r="A196" i="5"/>
  <c r="B195" i="5"/>
  <c r="A195" i="5"/>
  <c r="B194" i="5"/>
  <c r="A194" i="5"/>
  <c r="B193" i="5"/>
  <c r="A193" i="5"/>
  <c r="B192" i="5"/>
  <c r="A192" i="5"/>
  <c r="B191" i="5"/>
  <c r="A191" i="5"/>
  <c r="B190" i="5"/>
  <c r="A190" i="5"/>
  <c r="B189" i="5"/>
  <c r="A189" i="5"/>
  <c r="B188" i="5"/>
  <c r="A188" i="5"/>
  <c r="B187" i="5"/>
  <c r="A187" i="5"/>
  <c r="B186" i="5"/>
  <c r="A186" i="5"/>
  <c r="B185" i="5"/>
  <c r="A185" i="5"/>
  <c r="B184" i="5"/>
  <c r="A184" i="5"/>
  <c r="B183" i="5"/>
  <c r="A183" i="5"/>
  <c r="B182" i="5"/>
  <c r="A182" i="5"/>
  <c r="B181" i="5"/>
  <c r="A181" i="5"/>
  <c r="B180" i="5"/>
  <c r="A180" i="5"/>
  <c r="B179" i="5"/>
  <c r="A179" i="5"/>
  <c r="B178" i="5"/>
  <c r="A178" i="5"/>
  <c r="B177" i="5"/>
  <c r="A177" i="5"/>
  <c r="B176" i="5"/>
  <c r="A176" i="5"/>
  <c r="B175" i="5"/>
  <c r="A175" i="5"/>
  <c r="B174" i="5"/>
  <c r="A174" i="5"/>
  <c r="B173" i="5"/>
  <c r="A173" i="5"/>
  <c r="B172" i="5"/>
  <c r="A172" i="5"/>
  <c r="B171" i="5"/>
  <c r="A171" i="5"/>
  <c r="B170" i="5"/>
  <c r="A170" i="5"/>
  <c r="B169" i="5"/>
  <c r="A169" i="5"/>
  <c r="B168" i="5"/>
  <c r="A168" i="5"/>
  <c r="B167" i="5"/>
  <c r="A167" i="5"/>
  <c r="B166" i="5"/>
  <c r="A166" i="5"/>
  <c r="B165" i="5"/>
  <c r="A165" i="5"/>
  <c r="B164" i="5"/>
  <c r="A164" i="5"/>
  <c r="B163" i="5"/>
  <c r="A163" i="5"/>
  <c r="B162" i="5"/>
  <c r="A162" i="5"/>
  <c r="B161" i="5"/>
  <c r="A161" i="5"/>
  <c r="B160" i="5"/>
  <c r="A160" i="5"/>
  <c r="B159" i="5"/>
  <c r="A159" i="5"/>
  <c r="B158" i="5"/>
  <c r="A158" i="5"/>
  <c r="B157" i="5"/>
  <c r="A157" i="5"/>
  <c r="B156" i="5"/>
  <c r="A156" i="5"/>
  <c r="B155" i="5"/>
  <c r="A155" i="5"/>
  <c r="B154" i="5"/>
  <c r="A154" i="5"/>
  <c r="B153" i="5"/>
  <c r="A153" i="5"/>
  <c r="B152" i="5"/>
  <c r="A152" i="5"/>
  <c r="B151" i="5"/>
  <c r="A151" i="5"/>
  <c r="B150" i="5"/>
  <c r="A150" i="5"/>
  <c r="B149" i="5"/>
  <c r="A149" i="5"/>
  <c r="B148" i="5"/>
  <c r="A148" i="5"/>
  <c r="B147" i="5"/>
  <c r="A147" i="5"/>
  <c r="B146" i="5"/>
  <c r="A146" i="5"/>
  <c r="B142" i="5"/>
  <c r="A142" i="5"/>
  <c r="B141" i="5"/>
  <c r="A141" i="5"/>
  <c r="C141" i="6" l="1"/>
  <c r="C178" i="6" s="1"/>
  <c r="C139" i="6"/>
  <c r="C176" i="6" s="1"/>
  <c r="C147" i="6"/>
  <c r="C184" i="6" s="1"/>
  <c r="C142" i="6"/>
  <c r="C179" i="6" s="1"/>
  <c r="C144" i="6"/>
  <c r="C181" i="6" s="1"/>
  <c r="C146" i="6"/>
  <c r="C183" i="6" s="1"/>
  <c r="C145" i="6"/>
  <c r="C182" i="6" s="1"/>
  <c r="C143" i="6"/>
  <c r="C180" i="6" s="1"/>
  <c r="C138" i="6"/>
  <c r="C175" i="6" s="1"/>
  <c r="C140" i="6"/>
  <c r="C177" i="6" s="1"/>
  <c r="C173" i="6"/>
  <c r="B143" i="5"/>
  <c r="B232" i="5" s="1"/>
  <c r="B234" i="5" s="1"/>
  <c r="B239" i="5" s="1"/>
  <c r="B245" i="5" s="1"/>
  <c r="B285" i="5" s="1"/>
  <c r="B286" i="5" s="1"/>
  <c r="B296" i="5" s="1"/>
  <c r="B332" i="5" s="1"/>
  <c r="B229" i="5"/>
  <c r="B233" i="5" s="1"/>
  <c r="B290" i="5"/>
  <c r="B291" i="5" s="1"/>
  <c r="C131" i="4"/>
  <c r="E69" i="4"/>
  <c r="C69" i="4"/>
  <c r="E68" i="4"/>
  <c r="C68" i="4"/>
  <c r="A69" i="4"/>
  <c r="A68" i="4"/>
  <c r="E70" i="4"/>
  <c r="C70" i="4"/>
  <c r="A70" i="4"/>
  <c r="C210" i="4"/>
  <c r="A210" i="4"/>
  <c r="C208" i="4"/>
  <c r="A208" i="4"/>
  <c r="E131" i="4"/>
  <c r="E126" i="4"/>
  <c r="C126" i="4"/>
  <c r="E120" i="4"/>
  <c r="C120" i="4"/>
  <c r="E116" i="4"/>
  <c r="C116" i="4"/>
  <c r="A116" i="4"/>
  <c r="A165" i="4" s="1"/>
  <c r="A202" i="4" s="1"/>
  <c r="E115" i="4"/>
  <c r="C115" i="4"/>
  <c r="A115" i="4"/>
  <c r="A164" i="4" s="1"/>
  <c r="A201" i="4" s="1"/>
  <c r="E114" i="4"/>
  <c r="C114" i="4"/>
  <c r="A114" i="4"/>
  <c r="A163" i="4" s="1"/>
  <c r="A200" i="4" s="1"/>
  <c r="E113" i="4"/>
  <c r="C113" i="4"/>
  <c r="A113" i="4"/>
  <c r="A162" i="4" s="1"/>
  <c r="A199" i="4" s="1"/>
  <c r="E112" i="4"/>
  <c r="C112" i="4"/>
  <c r="A112" i="4"/>
  <c r="A161" i="4" s="1"/>
  <c r="A198" i="4" s="1"/>
  <c r="E111" i="4"/>
  <c r="C111" i="4"/>
  <c r="A111" i="4"/>
  <c r="A160" i="4" s="1"/>
  <c r="A197" i="4" s="1"/>
  <c r="E110" i="4"/>
  <c r="C110" i="4"/>
  <c r="A110" i="4"/>
  <c r="A159" i="4" s="1"/>
  <c r="A196" i="4" s="1"/>
  <c r="E109" i="4"/>
  <c r="C109" i="4"/>
  <c r="A109" i="4"/>
  <c r="A158" i="4" s="1"/>
  <c r="A195" i="4" s="1"/>
  <c r="E108" i="4"/>
  <c r="C108" i="4"/>
  <c r="A108" i="4"/>
  <c r="A157" i="4" s="1"/>
  <c r="A194" i="4" s="1"/>
  <c r="E107" i="4"/>
  <c r="C107" i="4"/>
  <c r="A107" i="4"/>
  <c r="A156" i="4" s="1"/>
  <c r="A193" i="4" s="1"/>
  <c r="E106" i="4"/>
  <c r="C106" i="4"/>
  <c r="A106" i="4"/>
  <c r="A155" i="4" s="1"/>
  <c r="A192" i="4" s="1"/>
  <c r="E105" i="4"/>
  <c r="C105" i="4"/>
  <c r="A105" i="4"/>
  <c r="A154" i="4" s="1"/>
  <c r="A191" i="4" s="1"/>
  <c r="E104" i="4"/>
  <c r="C104" i="4"/>
  <c r="A104" i="4"/>
  <c r="A153" i="4" s="1"/>
  <c r="A190" i="4" s="1"/>
  <c r="E103" i="4"/>
  <c r="C103" i="4"/>
  <c r="A103" i="4"/>
  <c r="A152" i="4" s="1"/>
  <c r="A189" i="4" s="1"/>
  <c r="E102" i="4"/>
  <c r="C102" i="4"/>
  <c r="A102" i="4"/>
  <c r="A151" i="4" s="1"/>
  <c r="A188" i="4" s="1"/>
  <c r="E101" i="4"/>
  <c r="C101" i="4"/>
  <c r="A101" i="4"/>
  <c r="A150" i="4" s="1"/>
  <c r="A187" i="4" s="1"/>
  <c r="E100" i="4"/>
  <c r="C100" i="4"/>
  <c r="A100" i="4"/>
  <c r="A149" i="4" s="1"/>
  <c r="A186" i="4" s="1"/>
  <c r="E99" i="4"/>
  <c r="C99" i="4"/>
  <c r="A99" i="4"/>
  <c r="A148" i="4" s="1"/>
  <c r="A185" i="4" s="1"/>
  <c r="E98" i="4"/>
  <c r="C98" i="4"/>
  <c r="A98" i="4"/>
  <c r="A147" i="4" s="1"/>
  <c r="A184" i="4" s="1"/>
  <c r="E97" i="4"/>
  <c r="C97" i="4"/>
  <c r="A97" i="4"/>
  <c r="A146" i="4" s="1"/>
  <c r="A183" i="4" s="1"/>
  <c r="E96" i="4"/>
  <c r="C96" i="4"/>
  <c r="A96" i="4"/>
  <c r="A145" i="4" s="1"/>
  <c r="A182" i="4" s="1"/>
  <c r="E95" i="4"/>
  <c r="C95" i="4"/>
  <c r="A95" i="4"/>
  <c r="A144" i="4" s="1"/>
  <c r="A181" i="4" s="1"/>
  <c r="E94" i="4"/>
  <c r="C94" i="4"/>
  <c r="A94" i="4"/>
  <c r="A143" i="4" s="1"/>
  <c r="A180" i="4" s="1"/>
  <c r="E93" i="4"/>
  <c r="C93" i="4"/>
  <c r="A93" i="4"/>
  <c r="A142" i="4" s="1"/>
  <c r="A179" i="4" s="1"/>
  <c r="E92" i="4"/>
  <c r="C92" i="4"/>
  <c r="A92" i="4"/>
  <c r="A141" i="4" s="1"/>
  <c r="A178" i="4" s="1"/>
  <c r="E91" i="4"/>
  <c r="C91" i="4"/>
  <c r="A91" i="4"/>
  <c r="A140" i="4" s="1"/>
  <c r="A177" i="4" s="1"/>
  <c r="E90" i="4"/>
  <c r="C90" i="4"/>
  <c r="A90" i="4"/>
  <c r="A139" i="4" s="1"/>
  <c r="A176" i="4" s="1"/>
  <c r="E89" i="4"/>
  <c r="C89" i="4"/>
  <c r="A89" i="4"/>
  <c r="A138" i="4" s="1"/>
  <c r="A175" i="4" s="1"/>
  <c r="E79" i="4"/>
  <c r="C79" i="4"/>
  <c r="A79" i="4"/>
  <c r="E64" i="4"/>
  <c r="C64" i="4"/>
  <c r="A64" i="4"/>
  <c r="E63" i="4"/>
  <c r="C63" i="4"/>
  <c r="A63" i="4"/>
  <c r="C132" i="4" l="1"/>
  <c r="C204" i="6"/>
  <c r="C167" i="6"/>
  <c r="C169" i="6" s="1"/>
  <c r="B276" i="5"/>
  <c r="B280" i="5" s="1"/>
  <c r="B309" i="5"/>
  <c r="B345" i="5" s="1"/>
  <c r="B316" i="5"/>
  <c r="B352" i="5" s="1"/>
  <c r="B308" i="5"/>
  <c r="B344" i="5" s="1"/>
  <c r="B319" i="5"/>
  <c r="B355" i="5" s="1"/>
  <c r="B323" i="5"/>
  <c r="B359" i="5" s="1"/>
  <c r="B315" i="5"/>
  <c r="B351" i="5" s="1"/>
  <c r="B307" i="5"/>
  <c r="B343" i="5" s="1"/>
  <c r="B311" i="5"/>
  <c r="B347" i="5" s="1"/>
  <c r="B320" i="5"/>
  <c r="B356" i="5" s="1"/>
  <c r="B312" i="5"/>
  <c r="B348" i="5" s="1"/>
  <c r="B302" i="5"/>
  <c r="B338" i="5" s="1"/>
  <c r="B294" i="5"/>
  <c r="B325" i="5" s="1"/>
  <c r="B327" i="5" s="1"/>
  <c r="B322" i="5"/>
  <c r="B358" i="5" s="1"/>
  <c r="B318" i="5"/>
  <c r="B354" i="5" s="1"/>
  <c r="B314" i="5"/>
  <c r="B350" i="5" s="1"/>
  <c r="B310" i="5"/>
  <c r="B346" i="5" s="1"/>
  <c r="B306" i="5"/>
  <c r="B342" i="5" s="1"/>
  <c r="B300" i="5"/>
  <c r="B336" i="5" s="1"/>
  <c r="B321" i="5"/>
  <c r="B357" i="5" s="1"/>
  <c r="B317" i="5"/>
  <c r="B353" i="5" s="1"/>
  <c r="B313" i="5"/>
  <c r="B349" i="5" s="1"/>
  <c r="B304" i="5"/>
  <c r="B340" i="5" s="1"/>
  <c r="B299" i="5"/>
  <c r="B335" i="5" s="1"/>
  <c r="B297" i="5"/>
  <c r="B333" i="5" s="1"/>
  <c r="B305" i="5"/>
  <c r="B341" i="5" s="1"/>
  <c r="B303" i="5"/>
  <c r="B339" i="5" s="1"/>
  <c r="B301" i="5"/>
  <c r="B337" i="5" s="1"/>
  <c r="B298" i="5"/>
  <c r="B334" i="5" s="1"/>
  <c r="C65" i="4"/>
  <c r="C74" i="4" s="1"/>
  <c r="C71" i="4"/>
  <c r="C75" i="4" s="1"/>
  <c r="C76" i="4" s="1"/>
  <c r="E71" i="4"/>
  <c r="E75" i="4" s="1"/>
  <c r="E65" i="4"/>
  <c r="E74" i="4" s="1"/>
  <c r="C133" i="4"/>
  <c r="E132" i="4"/>
  <c r="E133" i="4" s="1"/>
  <c r="E165" i="4" s="1"/>
  <c r="E202" i="4" s="1"/>
  <c r="D367" i="3"/>
  <c r="C367" i="3"/>
  <c r="B367" i="3"/>
  <c r="A367" i="3"/>
  <c r="D365" i="3"/>
  <c r="C365" i="3"/>
  <c r="B365" i="3"/>
  <c r="A365" i="3"/>
  <c r="D289" i="3"/>
  <c r="C289" i="3"/>
  <c r="B289" i="3"/>
  <c r="D284" i="3"/>
  <c r="C284" i="3"/>
  <c r="B284" i="3"/>
  <c r="D278" i="3"/>
  <c r="C278" i="3"/>
  <c r="B278" i="3"/>
  <c r="D274" i="3"/>
  <c r="C274" i="3"/>
  <c r="B274" i="3"/>
  <c r="A274" i="3"/>
  <c r="A323" i="3" s="1"/>
  <c r="A359" i="3" s="1"/>
  <c r="D273" i="3"/>
  <c r="C273" i="3"/>
  <c r="B273" i="3"/>
  <c r="A273" i="3"/>
  <c r="A322" i="3" s="1"/>
  <c r="A358" i="3" s="1"/>
  <c r="D272" i="3"/>
  <c r="C272" i="3"/>
  <c r="B272" i="3"/>
  <c r="A272" i="3"/>
  <c r="A321" i="3" s="1"/>
  <c r="A357" i="3" s="1"/>
  <c r="D271" i="3"/>
  <c r="C271" i="3"/>
  <c r="B271" i="3"/>
  <c r="A271" i="3"/>
  <c r="A320" i="3" s="1"/>
  <c r="A356" i="3" s="1"/>
  <c r="D270" i="3"/>
  <c r="C270" i="3"/>
  <c r="B270" i="3"/>
  <c r="A270" i="3"/>
  <c r="A319" i="3" s="1"/>
  <c r="A355" i="3" s="1"/>
  <c r="D269" i="3"/>
  <c r="C269" i="3"/>
  <c r="B269" i="3"/>
  <c r="A269" i="3"/>
  <c r="A318" i="3" s="1"/>
  <c r="A354" i="3" s="1"/>
  <c r="D268" i="3"/>
  <c r="C268" i="3"/>
  <c r="B268" i="3"/>
  <c r="A268" i="3"/>
  <c r="A317" i="3" s="1"/>
  <c r="A353" i="3" s="1"/>
  <c r="D267" i="3"/>
  <c r="C267" i="3"/>
  <c r="B267" i="3"/>
  <c r="A267" i="3"/>
  <c r="A316" i="3" s="1"/>
  <c r="A352" i="3" s="1"/>
  <c r="D266" i="3"/>
  <c r="C266" i="3"/>
  <c r="B266" i="3"/>
  <c r="A266" i="3"/>
  <c r="A315" i="3" s="1"/>
  <c r="A351" i="3" s="1"/>
  <c r="D265" i="3"/>
  <c r="C265" i="3"/>
  <c r="B265" i="3"/>
  <c r="A265" i="3"/>
  <c r="A314" i="3" s="1"/>
  <c r="A350" i="3" s="1"/>
  <c r="D264" i="3"/>
  <c r="C264" i="3"/>
  <c r="B264" i="3"/>
  <c r="A264" i="3"/>
  <c r="A313" i="3" s="1"/>
  <c r="A349" i="3" s="1"/>
  <c r="D263" i="3"/>
  <c r="C263" i="3"/>
  <c r="B263" i="3"/>
  <c r="A263" i="3"/>
  <c r="A312" i="3" s="1"/>
  <c r="A348" i="3" s="1"/>
  <c r="D262" i="3"/>
  <c r="C262" i="3"/>
  <c r="B262" i="3"/>
  <c r="A262" i="3"/>
  <c r="A311" i="3" s="1"/>
  <c r="A347" i="3" s="1"/>
  <c r="D261" i="3"/>
  <c r="C261" i="3"/>
  <c r="B261" i="3"/>
  <c r="A261" i="3"/>
  <c r="A310" i="3" s="1"/>
  <c r="A346" i="3" s="1"/>
  <c r="D260" i="3"/>
  <c r="C260" i="3"/>
  <c r="B260" i="3"/>
  <c r="A260" i="3"/>
  <c r="A309" i="3" s="1"/>
  <c r="A345" i="3" s="1"/>
  <c r="D259" i="3"/>
  <c r="C259" i="3"/>
  <c r="B259" i="3"/>
  <c r="A259" i="3"/>
  <c r="A308" i="3" s="1"/>
  <c r="A344" i="3" s="1"/>
  <c r="D258" i="3"/>
  <c r="C258" i="3"/>
  <c r="B258" i="3"/>
  <c r="A258" i="3"/>
  <c r="A307" i="3" s="1"/>
  <c r="A343" i="3" s="1"/>
  <c r="D257" i="3"/>
  <c r="C257" i="3"/>
  <c r="B257" i="3"/>
  <c r="B290" i="3" s="1"/>
  <c r="A257" i="3"/>
  <c r="A306" i="3" s="1"/>
  <c r="A342" i="3" s="1"/>
  <c r="D256" i="3"/>
  <c r="C256" i="3"/>
  <c r="B256" i="3"/>
  <c r="A256" i="3"/>
  <c r="A305" i="3" s="1"/>
  <c r="A341" i="3" s="1"/>
  <c r="D255" i="3"/>
  <c r="C255" i="3"/>
  <c r="B255" i="3"/>
  <c r="A255" i="3"/>
  <c r="A304" i="3" s="1"/>
  <c r="A340" i="3" s="1"/>
  <c r="D254" i="3"/>
  <c r="C254" i="3"/>
  <c r="B254" i="3"/>
  <c r="A254" i="3"/>
  <c r="A303" i="3" s="1"/>
  <c r="A339" i="3" s="1"/>
  <c r="D253" i="3"/>
  <c r="C253" i="3"/>
  <c r="B253" i="3"/>
  <c r="A253" i="3"/>
  <c r="A302" i="3" s="1"/>
  <c r="A338" i="3" s="1"/>
  <c r="D252" i="3"/>
  <c r="C252" i="3"/>
  <c r="B252" i="3"/>
  <c r="A252" i="3"/>
  <c r="A301" i="3" s="1"/>
  <c r="A337" i="3" s="1"/>
  <c r="D251" i="3"/>
  <c r="C251" i="3"/>
  <c r="B251" i="3"/>
  <c r="A251" i="3"/>
  <c r="A300" i="3" s="1"/>
  <c r="A336" i="3" s="1"/>
  <c r="D250" i="3"/>
  <c r="C250" i="3"/>
  <c r="B250" i="3"/>
  <c r="A250" i="3"/>
  <c r="A299" i="3" s="1"/>
  <c r="A335" i="3" s="1"/>
  <c r="D249" i="3"/>
  <c r="C249" i="3"/>
  <c r="B249" i="3"/>
  <c r="A249" i="3"/>
  <c r="A298" i="3" s="1"/>
  <c r="A334" i="3" s="1"/>
  <c r="D248" i="3"/>
  <c r="C248" i="3"/>
  <c r="B248" i="3"/>
  <c r="A248" i="3"/>
  <c r="A297" i="3" s="1"/>
  <c r="A333" i="3" s="1"/>
  <c r="D247" i="3"/>
  <c r="C247" i="3"/>
  <c r="B247" i="3"/>
  <c r="A247" i="3"/>
  <c r="A296" i="3" s="1"/>
  <c r="A332" i="3" s="1"/>
  <c r="D237" i="3"/>
  <c r="C237" i="3"/>
  <c r="B237" i="3"/>
  <c r="A237" i="3"/>
  <c r="D227" i="3"/>
  <c r="C227" i="3"/>
  <c r="B227" i="3"/>
  <c r="A227" i="3"/>
  <c r="D226" i="3"/>
  <c r="C226" i="3"/>
  <c r="B226" i="3"/>
  <c r="A226" i="3"/>
  <c r="D225" i="3"/>
  <c r="C225" i="3"/>
  <c r="B225" i="3"/>
  <c r="A225" i="3"/>
  <c r="D224" i="3"/>
  <c r="C224" i="3"/>
  <c r="B224" i="3"/>
  <c r="A224" i="3"/>
  <c r="D223" i="3"/>
  <c r="C223" i="3"/>
  <c r="B223" i="3"/>
  <c r="A223" i="3"/>
  <c r="D222" i="3"/>
  <c r="C222" i="3"/>
  <c r="B222" i="3"/>
  <c r="A222" i="3"/>
  <c r="D221" i="3"/>
  <c r="C221" i="3"/>
  <c r="B221" i="3"/>
  <c r="A221" i="3"/>
  <c r="D220" i="3"/>
  <c r="C220" i="3"/>
  <c r="B220" i="3"/>
  <c r="A220" i="3"/>
  <c r="D219" i="3"/>
  <c r="C219" i="3"/>
  <c r="B219" i="3"/>
  <c r="A219" i="3"/>
  <c r="D218" i="3"/>
  <c r="C218" i="3"/>
  <c r="B218" i="3"/>
  <c r="A218" i="3"/>
  <c r="D217" i="3"/>
  <c r="C217" i="3"/>
  <c r="B217" i="3"/>
  <c r="A217" i="3"/>
  <c r="D216" i="3"/>
  <c r="C216" i="3"/>
  <c r="B216" i="3"/>
  <c r="A216" i="3"/>
  <c r="D215" i="3"/>
  <c r="C215" i="3"/>
  <c r="B215" i="3"/>
  <c r="A215" i="3"/>
  <c r="D214" i="3"/>
  <c r="C214" i="3"/>
  <c r="B214" i="3"/>
  <c r="A214" i="3"/>
  <c r="D213" i="3"/>
  <c r="C213" i="3"/>
  <c r="B213" i="3"/>
  <c r="A213" i="3"/>
  <c r="D212" i="3"/>
  <c r="C212" i="3"/>
  <c r="B212" i="3"/>
  <c r="A212" i="3"/>
  <c r="D211" i="3"/>
  <c r="C211" i="3"/>
  <c r="B211" i="3"/>
  <c r="A211" i="3"/>
  <c r="D210" i="3"/>
  <c r="C210" i="3"/>
  <c r="B210" i="3"/>
  <c r="A210" i="3"/>
  <c r="D209" i="3"/>
  <c r="C209" i="3"/>
  <c r="B209" i="3"/>
  <c r="A209" i="3"/>
  <c r="D208" i="3"/>
  <c r="C208" i="3"/>
  <c r="B208" i="3"/>
  <c r="A208" i="3"/>
  <c r="D207" i="3"/>
  <c r="C207" i="3"/>
  <c r="B207" i="3"/>
  <c r="A207" i="3"/>
  <c r="D206" i="3"/>
  <c r="C206" i="3"/>
  <c r="B206" i="3"/>
  <c r="A206" i="3"/>
  <c r="D205" i="3"/>
  <c r="C205" i="3"/>
  <c r="B205" i="3"/>
  <c r="A205" i="3"/>
  <c r="D204" i="3"/>
  <c r="C204" i="3"/>
  <c r="B204" i="3"/>
  <c r="A204" i="3"/>
  <c r="D203" i="3"/>
  <c r="C203" i="3"/>
  <c r="B203" i="3"/>
  <c r="A203" i="3"/>
  <c r="D202" i="3"/>
  <c r="C202" i="3"/>
  <c r="B202" i="3"/>
  <c r="A202" i="3"/>
  <c r="D201" i="3"/>
  <c r="C201" i="3"/>
  <c r="B201" i="3"/>
  <c r="A201" i="3"/>
  <c r="D200" i="3"/>
  <c r="C200" i="3"/>
  <c r="B200" i="3"/>
  <c r="A200" i="3"/>
  <c r="D199" i="3"/>
  <c r="C199" i="3"/>
  <c r="B199" i="3"/>
  <c r="A199" i="3"/>
  <c r="D198" i="3"/>
  <c r="C198" i="3"/>
  <c r="B198" i="3"/>
  <c r="A198" i="3"/>
  <c r="D197" i="3"/>
  <c r="C197" i="3"/>
  <c r="B197" i="3"/>
  <c r="A197" i="3"/>
  <c r="D196" i="3"/>
  <c r="C196" i="3"/>
  <c r="B196" i="3"/>
  <c r="A196" i="3"/>
  <c r="D195" i="3"/>
  <c r="C195" i="3"/>
  <c r="B195" i="3"/>
  <c r="A195" i="3"/>
  <c r="D194" i="3"/>
  <c r="C194" i="3"/>
  <c r="B194" i="3"/>
  <c r="A194" i="3"/>
  <c r="D193" i="3"/>
  <c r="C193" i="3"/>
  <c r="B193" i="3"/>
  <c r="A193" i="3"/>
  <c r="D192" i="3"/>
  <c r="C192" i="3"/>
  <c r="B192" i="3"/>
  <c r="A192" i="3"/>
  <c r="D191" i="3"/>
  <c r="C191" i="3"/>
  <c r="B191" i="3"/>
  <c r="A191" i="3"/>
  <c r="D190" i="3"/>
  <c r="C190" i="3"/>
  <c r="B190" i="3"/>
  <c r="A190" i="3"/>
  <c r="D189" i="3"/>
  <c r="C189" i="3"/>
  <c r="B189" i="3"/>
  <c r="A189" i="3"/>
  <c r="D188" i="3"/>
  <c r="C188" i="3"/>
  <c r="B188" i="3"/>
  <c r="A188" i="3"/>
  <c r="D187" i="3"/>
  <c r="C187" i="3"/>
  <c r="B187" i="3"/>
  <c r="A187" i="3"/>
  <c r="D186" i="3"/>
  <c r="C186" i="3"/>
  <c r="B186" i="3"/>
  <c r="A186" i="3"/>
  <c r="D185" i="3"/>
  <c r="C185" i="3"/>
  <c r="B185" i="3"/>
  <c r="A185" i="3"/>
  <c r="D184" i="3"/>
  <c r="C184" i="3"/>
  <c r="B184" i="3"/>
  <c r="A184" i="3"/>
  <c r="D183" i="3"/>
  <c r="C183" i="3"/>
  <c r="B183" i="3"/>
  <c r="A183" i="3"/>
  <c r="D182" i="3"/>
  <c r="C182" i="3"/>
  <c r="B182" i="3"/>
  <c r="A182" i="3"/>
  <c r="D181" i="3"/>
  <c r="C181" i="3"/>
  <c r="B181" i="3"/>
  <c r="A181" i="3"/>
  <c r="D180" i="3"/>
  <c r="C180" i="3"/>
  <c r="B180" i="3"/>
  <c r="A180" i="3"/>
  <c r="D179" i="3"/>
  <c r="C179" i="3"/>
  <c r="B179" i="3"/>
  <c r="A179" i="3"/>
  <c r="D178" i="3"/>
  <c r="C178" i="3"/>
  <c r="B178" i="3"/>
  <c r="A178" i="3"/>
  <c r="D177" i="3"/>
  <c r="C177" i="3"/>
  <c r="B177" i="3"/>
  <c r="A177" i="3"/>
  <c r="D176" i="3"/>
  <c r="C176" i="3"/>
  <c r="B176" i="3"/>
  <c r="A176" i="3"/>
  <c r="D175" i="3"/>
  <c r="C175" i="3"/>
  <c r="B175" i="3"/>
  <c r="A175" i="3"/>
  <c r="D174" i="3"/>
  <c r="C174" i="3"/>
  <c r="B174" i="3"/>
  <c r="A174" i="3"/>
  <c r="D173" i="3"/>
  <c r="C173" i="3"/>
  <c r="B173" i="3"/>
  <c r="A173" i="3"/>
  <c r="D172" i="3"/>
  <c r="C172" i="3"/>
  <c r="B172" i="3"/>
  <c r="A172" i="3"/>
  <c r="D171" i="3"/>
  <c r="C171" i="3"/>
  <c r="B171" i="3"/>
  <c r="A171" i="3"/>
  <c r="D170" i="3"/>
  <c r="C170" i="3"/>
  <c r="B170" i="3"/>
  <c r="A170" i="3"/>
  <c r="D169" i="3"/>
  <c r="C169" i="3"/>
  <c r="B169" i="3"/>
  <c r="A169" i="3"/>
  <c r="D168" i="3"/>
  <c r="C168" i="3"/>
  <c r="B168" i="3"/>
  <c r="A168" i="3"/>
  <c r="D167" i="3"/>
  <c r="C167" i="3"/>
  <c r="B167" i="3"/>
  <c r="A167" i="3"/>
  <c r="D166" i="3"/>
  <c r="C166" i="3"/>
  <c r="B166" i="3"/>
  <c r="A166" i="3"/>
  <c r="D165" i="3"/>
  <c r="C165" i="3"/>
  <c r="B165" i="3"/>
  <c r="A165" i="3"/>
  <c r="D164" i="3"/>
  <c r="C164" i="3"/>
  <c r="B164" i="3"/>
  <c r="A164" i="3"/>
  <c r="D163" i="3"/>
  <c r="C163" i="3"/>
  <c r="B163" i="3"/>
  <c r="A163" i="3"/>
  <c r="D162" i="3"/>
  <c r="C162" i="3"/>
  <c r="B162" i="3"/>
  <c r="A162" i="3"/>
  <c r="D161" i="3"/>
  <c r="C161" i="3"/>
  <c r="B161" i="3"/>
  <c r="A161" i="3"/>
  <c r="D160" i="3"/>
  <c r="C160" i="3"/>
  <c r="B160" i="3"/>
  <c r="A160" i="3"/>
  <c r="D159" i="3"/>
  <c r="C159" i="3"/>
  <c r="B159" i="3"/>
  <c r="A159" i="3"/>
  <c r="D158" i="3"/>
  <c r="C158" i="3"/>
  <c r="B158" i="3"/>
  <c r="A158" i="3"/>
  <c r="D157" i="3"/>
  <c r="C157" i="3"/>
  <c r="B157" i="3"/>
  <c r="A157" i="3"/>
  <c r="D156" i="3"/>
  <c r="C156" i="3"/>
  <c r="B156" i="3"/>
  <c r="A156" i="3"/>
  <c r="D155" i="3"/>
  <c r="C155" i="3"/>
  <c r="B155" i="3"/>
  <c r="A155" i="3"/>
  <c r="D154" i="3"/>
  <c r="C154" i="3"/>
  <c r="B154" i="3"/>
  <c r="A154" i="3"/>
  <c r="D153" i="3"/>
  <c r="C153" i="3"/>
  <c r="B153" i="3"/>
  <c r="A153" i="3"/>
  <c r="D152" i="3"/>
  <c r="C152" i="3"/>
  <c r="B152" i="3"/>
  <c r="A152" i="3"/>
  <c r="D151" i="3"/>
  <c r="C151" i="3"/>
  <c r="B151" i="3"/>
  <c r="A151" i="3"/>
  <c r="D150" i="3"/>
  <c r="C150" i="3"/>
  <c r="B150" i="3"/>
  <c r="A150" i="3"/>
  <c r="D149" i="3"/>
  <c r="C149" i="3"/>
  <c r="B149" i="3"/>
  <c r="A149" i="3"/>
  <c r="D148" i="3"/>
  <c r="C148" i="3"/>
  <c r="B148" i="3"/>
  <c r="A148" i="3"/>
  <c r="D147" i="3"/>
  <c r="C147" i="3"/>
  <c r="B147" i="3"/>
  <c r="A147" i="3"/>
  <c r="D146" i="3"/>
  <c r="D229" i="3" s="1"/>
  <c r="D233" i="3" s="1"/>
  <c r="C146" i="3"/>
  <c r="C229" i="3" s="1"/>
  <c r="C233" i="3" s="1"/>
  <c r="B146" i="3"/>
  <c r="A146" i="3"/>
  <c r="D142" i="3"/>
  <c r="C142" i="3"/>
  <c r="B142" i="3"/>
  <c r="A142" i="3"/>
  <c r="D141" i="3"/>
  <c r="D143" i="3" s="1"/>
  <c r="D232" i="3" s="1"/>
  <c r="C141" i="3"/>
  <c r="C143" i="3" s="1"/>
  <c r="C232" i="3" s="1"/>
  <c r="B141" i="3"/>
  <c r="B143" i="3" s="1"/>
  <c r="B232" i="3" s="1"/>
  <c r="A141" i="3"/>
  <c r="C213" i="6" l="1"/>
  <c r="B330" i="5"/>
  <c r="B361" i="5" s="1"/>
  <c r="B370" i="5" s="1"/>
  <c r="B229" i="3"/>
  <c r="B233" i="3" s="1"/>
  <c r="E157" i="4"/>
  <c r="E194" i="4" s="1"/>
  <c r="E158" i="4"/>
  <c r="E195" i="4" s="1"/>
  <c r="E76" i="4"/>
  <c r="E81" i="4" s="1"/>
  <c r="E87" i="4" s="1"/>
  <c r="E118" i="4" s="1"/>
  <c r="E122" i="4" s="1"/>
  <c r="C148" i="4"/>
  <c r="C185" i="4" s="1"/>
  <c r="C162" i="4"/>
  <c r="C199" i="4" s="1"/>
  <c r="E155" i="4"/>
  <c r="E192" i="4" s="1"/>
  <c r="E156" i="4"/>
  <c r="E193" i="4" s="1"/>
  <c r="E149" i="4"/>
  <c r="E186" i="4" s="1"/>
  <c r="E150" i="4"/>
  <c r="E187" i="4" s="1"/>
  <c r="E163" i="4"/>
  <c r="E200" i="4" s="1"/>
  <c r="E164" i="4"/>
  <c r="E201" i="4" s="1"/>
  <c r="E148" i="4"/>
  <c r="E185" i="4" s="1"/>
  <c r="E161" i="4"/>
  <c r="E198" i="4" s="1"/>
  <c r="E153" i="4"/>
  <c r="E190" i="4" s="1"/>
  <c r="E162" i="4"/>
  <c r="E199" i="4" s="1"/>
  <c r="E154" i="4"/>
  <c r="E191" i="4" s="1"/>
  <c r="E159" i="4"/>
  <c r="E196" i="4" s="1"/>
  <c r="E151" i="4"/>
  <c r="E188" i="4" s="1"/>
  <c r="E160" i="4"/>
  <c r="E197" i="4" s="1"/>
  <c r="E152" i="4"/>
  <c r="E189" i="4" s="1"/>
  <c r="C154" i="4"/>
  <c r="C191" i="4" s="1"/>
  <c r="C158" i="4"/>
  <c r="C195" i="4" s="1"/>
  <c r="C150" i="4"/>
  <c r="C187" i="4" s="1"/>
  <c r="C159" i="4"/>
  <c r="C196" i="4" s="1"/>
  <c r="C151" i="4"/>
  <c r="C188" i="4" s="1"/>
  <c r="C163" i="4"/>
  <c r="C200" i="4" s="1"/>
  <c r="C155" i="4"/>
  <c r="C192" i="4" s="1"/>
  <c r="C165" i="4"/>
  <c r="C202" i="4" s="1"/>
  <c r="C161" i="4"/>
  <c r="C198" i="4" s="1"/>
  <c r="C157" i="4"/>
  <c r="C194" i="4" s="1"/>
  <c r="C153" i="4"/>
  <c r="C190" i="4" s="1"/>
  <c r="C149" i="4"/>
  <c r="C186" i="4" s="1"/>
  <c r="C164" i="4"/>
  <c r="C201" i="4" s="1"/>
  <c r="C160" i="4"/>
  <c r="C197" i="4" s="1"/>
  <c r="C156" i="4"/>
  <c r="C193" i="4" s="1"/>
  <c r="C152" i="4"/>
  <c r="C189" i="4" s="1"/>
  <c r="C81" i="4"/>
  <c r="C87" i="4" s="1"/>
  <c r="C234" i="3"/>
  <c r="C239" i="3" s="1"/>
  <c r="C245" i="3" s="1"/>
  <c r="C285" i="3" s="1"/>
  <c r="C286" i="3" s="1"/>
  <c r="C296" i="3" s="1"/>
  <c r="C332" i="3" s="1"/>
  <c r="D290" i="3"/>
  <c r="D291" i="3" s="1"/>
  <c r="D323" i="3" s="1"/>
  <c r="D359" i="3" s="1"/>
  <c r="D234" i="3"/>
  <c r="D239" i="3" s="1"/>
  <c r="D245" i="3" s="1"/>
  <c r="D285" i="3" s="1"/>
  <c r="D286" i="3" s="1"/>
  <c r="B234" i="3"/>
  <c r="B239" i="3" s="1"/>
  <c r="B245" i="3" s="1"/>
  <c r="B276" i="3" s="1"/>
  <c r="B280" i="3" s="1"/>
  <c r="B291" i="3"/>
  <c r="B306" i="3" s="1"/>
  <c r="B342" i="3" s="1"/>
  <c r="C290" i="3"/>
  <c r="C291" i="3" s="1"/>
  <c r="C306" i="3" s="1"/>
  <c r="C342" i="3" s="1"/>
  <c r="B308" i="3"/>
  <c r="B344" i="3" s="1"/>
  <c r="D308" i="3"/>
  <c r="D344" i="3" s="1"/>
  <c r="D316" i="3"/>
  <c r="D352" i="3" s="1"/>
  <c r="D320" i="3"/>
  <c r="D356" i="3" s="1"/>
  <c r="D311" i="3"/>
  <c r="D347" i="3" s="1"/>
  <c r="D315" i="3"/>
  <c r="D351" i="3" s="1"/>
  <c r="D321" i="3"/>
  <c r="D357" i="3" s="1"/>
  <c r="D313" i="3" l="1"/>
  <c r="D349" i="3" s="1"/>
  <c r="D318" i="3"/>
  <c r="D354" i="3" s="1"/>
  <c r="D319" i="3"/>
  <c r="D355" i="3" s="1"/>
  <c r="D307" i="3"/>
  <c r="D343" i="3" s="1"/>
  <c r="D312" i="3"/>
  <c r="D348" i="3" s="1"/>
  <c r="D310" i="3"/>
  <c r="D346" i="3" s="1"/>
  <c r="B316" i="3"/>
  <c r="B352" i="3" s="1"/>
  <c r="D276" i="3"/>
  <c r="D280" i="3" s="1"/>
  <c r="B313" i="3"/>
  <c r="B349" i="3" s="1"/>
  <c r="E127" i="4"/>
  <c r="E128" i="4" s="1"/>
  <c r="E136" i="4" s="1"/>
  <c r="E173" i="4" s="1"/>
  <c r="C118" i="4"/>
  <c r="C122" i="4" s="1"/>
  <c r="C127" i="4"/>
  <c r="C128" i="4" s="1"/>
  <c r="B321" i="3"/>
  <c r="B357" i="3" s="1"/>
  <c r="C276" i="3"/>
  <c r="C280" i="3" s="1"/>
  <c r="C317" i="3"/>
  <c r="C353" i="3" s="1"/>
  <c r="B285" i="3"/>
  <c r="B286" i="3" s="1"/>
  <c r="B296" i="3" s="1"/>
  <c r="B332" i="3" s="1"/>
  <c r="C313" i="3"/>
  <c r="C349" i="3" s="1"/>
  <c r="C309" i="3"/>
  <c r="C345" i="3" s="1"/>
  <c r="D317" i="3"/>
  <c r="D353" i="3" s="1"/>
  <c r="D309" i="3"/>
  <c r="D345" i="3" s="1"/>
  <c r="C321" i="3"/>
  <c r="C357" i="3" s="1"/>
  <c r="D322" i="3"/>
  <c r="D358" i="3" s="1"/>
  <c r="D314" i="3"/>
  <c r="D350" i="3" s="1"/>
  <c r="D306" i="3"/>
  <c r="D342" i="3" s="1"/>
  <c r="C316" i="3"/>
  <c r="C352" i="3" s="1"/>
  <c r="C308" i="3"/>
  <c r="C344" i="3" s="1"/>
  <c r="B323" i="3"/>
  <c r="B359" i="3" s="1"/>
  <c r="B315" i="3"/>
  <c r="B351" i="3" s="1"/>
  <c r="B310" i="3"/>
  <c r="B346" i="3" s="1"/>
  <c r="B307" i="3"/>
  <c r="B343" i="3" s="1"/>
  <c r="C323" i="3"/>
  <c r="C359" i="3" s="1"/>
  <c r="C319" i="3"/>
  <c r="C355" i="3" s="1"/>
  <c r="C315" i="3"/>
  <c r="C351" i="3" s="1"/>
  <c r="C311" i="3"/>
  <c r="C347" i="3" s="1"/>
  <c r="C307" i="3"/>
  <c r="C343" i="3" s="1"/>
  <c r="B320" i="3"/>
  <c r="B356" i="3" s="1"/>
  <c r="B317" i="3"/>
  <c r="B353" i="3" s="1"/>
  <c r="B312" i="3"/>
  <c r="B348" i="3" s="1"/>
  <c r="B309" i="3"/>
  <c r="B345" i="3" s="1"/>
  <c r="C320" i="3"/>
  <c r="C356" i="3" s="1"/>
  <c r="C312" i="3"/>
  <c r="C348" i="3" s="1"/>
  <c r="B318" i="3"/>
  <c r="B354" i="3" s="1"/>
  <c r="C322" i="3"/>
  <c r="C358" i="3" s="1"/>
  <c r="C318" i="3"/>
  <c r="C354" i="3" s="1"/>
  <c r="C314" i="3"/>
  <c r="C350" i="3" s="1"/>
  <c r="C310" i="3"/>
  <c r="C346" i="3" s="1"/>
  <c r="B322" i="3"/>
  <c r="B358" i="3" s="1"/>
  <c r="B319" i="3"/>
  <c r="B355" i="3" s="1"/>
  <c r="B314" i="3"/>
  <c r="B350" i="3" s="1"/>
  <c r="B311" i="3"/>
  <c r="B347" i="3" s="1"/>
  <c r="C303" i="3"/>
  <c r="C339" i="3" s="1"/>
  <c r="C299" i="3"/>
  <c r="C335" i="3" s="1"/>
  <c r="C302" i="3"/>
  <c r="C338" i="3" s="1"/>
  <c r="C298" i="3"/>
  <c r="C334" i="3" s="1"/>
  <c r="B305" i="3"/>
  <c r="B341" i="3" s="1"/>
  <c r="C294" i="3"/>
  <c r="C305" i="3"/>
  <c r="C341" i="3" s="1"/>
  <c r="C301" i="3"/>
  <c r="C337" i="3" s="1"/>
  <c r="C297" i="3"/>
  <c r="C333" i="3" s="1"/>
  <c r="D305" i="3"/>
  <c r="D341" i="3" s="1"/>
  <c r="D303" i="3"/>
  <c r="D339" i="3" s="1"/>
  <c r="D301" i="3"/>
  <c r="D337" i="3" s="1"/>
  <c r="D299" i="3"/>
  <c r="D335" i="3" s="1"/>
  <c r="D297" i="3"/>
  <c r="D333" i="3" s="1"/>
  <c r="D304" i="3"/>
  <c r="D340" i="3" s="1"/>
  <c r="D302" i="3"/>
  <c r="D338" i="3" s="1"/>
  <c r="D300" i="3"/>
  <c r="D336" i="3" s="1"/>
  <c r="D298" i="3"/>
  <c r="D334" i="3" s="1"/>
  <c r="D296" i="3"/>
  <c r="D332" i="3" s="1"/>
  <c r="C304" i="3"/>
  <c r="C340" i="3" s="1"/>
  <c r="C300" i="3"/>
  <c r="C336" i="3" s="1"/>
  <c r="B304" i="3"/>
  <c r="B340" i="3" s="1"/>
  <c r="D294" i="3"/>
  <c r="D289" i="2"/>
  <c r="C289" i="2"/>
  <c r="B289" i="2"/>
  <c r="D284" i="2"/>
  <c r="C284" i="2"/>
  <c r="B284" i="2"/>
  <c r="D274" i="2"/>
  <c r="C274" i="2"/>
  <c r="B274" i="2"/>
  <c r="D273" i="2"/>
  <c r="C273" i="2"/>
  <c r="B273" i="2"/>
  <c r="D272" i="2"/>
  <c r="C272" i="2"/>
  <c r="B272" i="2"/>
  <c r="D271" i="2"/>
  <c r="C271" i="2"/>
  <c r="B271" i="2"/>
  <c r="D270" i="2"/>
  <c r="C270" i="2"/>
  <c r="B270" i="2"/>
  <c r="D269" i="2"/>
  <c r="C269" i="2"/>
  <c r="B269" i="2"/>
  <c r="D268" i="2"/>
  <c r="C268" i="2"/>
  <c r="B268" i="2"/>
  <c r="D267" i="2"/>
  <c r="C267" i="2"/>
  <c r="B267" i="2"/>
  <c r="D266" i="2"/>
  <c r="C266" i="2"/>
  <c r="B266" i="2"/>
  <c r="D265" i="2"/>
  <c r="C265" i="2"/>
  <c r="B265" i="2"/>
  <c r="D264" i="2"/>
  <c r="C264" i="2"/>
  <c r="B264" i="2"/>
  <c r="D263" i="2"/>
  <c r="C263" i="2"/>
  <c r="B263" i="2"/>
  <c r="D262" i="2"/>
  <c r="C262" i="2"/>
  <c r="B262" i="2"/>
  <c r="D261" i="2"/>
  <c r="C261" i="2"/>
  <c r="B261" i="2"/>
  <c r="D260" i="2"/>
  <c r="C260" i="2"/>
  <c r="B260" i="2"/>
  <c r="D259" i="2"/>
  <c r="C259" i="2"/>
  <c r="B259" i="2"/>
  <c r="D258" i="2"/>
  <c r="C258" i="2"/>
  <c r="B258" i="2"/>
  <c r="D257" i="2"/>
  <c r="C257" i="2"/>
  <c r="B257" i="2"/>
  <c r="D256" i="2"/>
  <c r="C256" i="2"/>
  <c r="B256" i="2"/>
  <c r="D255" i="2"/>
  <c r="C255" i="2"/>
  <c r="B255" i="2"/>
  <c r="D254" i="2"/>
  <c r="C254" i="2"/>
  <c r="B254" i="2"/>
  <c r="D253" i="2"/>
  <c r="C253" i="2"/>
  <c r="B253" i="2"/>
  <c r="D252" i="2"/>
  <c r="C252" i="2"/>
  <c r="B252" i="2"/>
  <c r="D251" i="2"/>
  <c r="C251" i="2"/>
  <c r="B251" i="2"/>
  <c r="D250" i="2"/>
  <c r="C250" i="2"/>
  <c r="B250" i="2"/>
  <c r="D249" i="2"/>
  <c r="C249" i="2"/>
  <c r="B249" i="2"/>
  <c r="D248" i="2"/>
  <c r="C248" i="2"/>
  <c r="B248" i="2"/>
  <c r="D247" i="2"/>
  <c r="C247" i="2"/>
  <c r="B247" i="2"/>
  <c r="A274" i="2"/>
  <c r="A323" i="2" s="1"/>
  <c r="A359" i="2" s="1"/>
  <c r="A273" i="2"/>
  <c r="A322" i="2" s="1"/>
  <c r="A358" i="2" s="1"/>
  <c r="A272" i="2"/>
  <c r="A321" i="2" s="1"/>
  <c r="A357" i="2" s="1"/>
  <c r="A271" i="2"/>
  <c r="A320" i="2" s="1"/>
  <c r="A356" i="2" s="1"/>
  <c r="A270" i="2"/>
  <c r="A319" i="2" s="1"/>
  <c r="A355" i="2" s="1"/>
  <c r="A269" i="2"/>
  <c r="A318" i="2" s="1"/>
  <c r="A354" i="2" s="1"/>
  <c r="A268" i="2"/>
  <c r="A317" i="2" s="1"/>
  <c r="A353" i="2" s="1"/>
  <c r="A267" i="2"/>
  <c r="A316" i="2" s="1"/>
  <c r="A352" i="2" s="1"/>
  <c r="A266" i="2"/>
  <c r="A315" i="2" s="1"/>
  <c r="A351" i="2" s="1"/>
  <c r="A265" i="2"/>
  <c r="A314" i="2" s="1"/>
  <c r="A350" i="2" s="1"/>
  <c r="A264" i="2"/>
  <c r="A313" i="2" s="1"/>
  <c r="A349" i="2" s="1"/>
  <c r="A263" i="2"/>
  <c r="A312" i="2" s="1"/>
  <c r="A348" i="2" s="1"/>
  <c r="A262" i="2"/>
  <c r="A311" i="2" s="1"/>
  <c r="A347" i="2" s="1"/>
  <c r="A261" i="2"/>
  <c r="A310" i="2" s="1"/>
  <c r="A346" i="2" s="1"/>
  <c r="A260" i="2"/>
  <c r="A309" i="2" s="1"/>
  <c r="A345" i="2" s="1"/>
  <c r="A259" i="2"/>
  <c r="A308" i="2" s="1"/>
  <c r="A344" i="2" s="1"/>
  <c r="A258" i="2"/>
  <c r="A307" i="2" s="1"/>
  <c r="A343" i="2" s="1"/>
  <c r="A257" i="2"/>
  <c r="A306" i="2" s="1"/>
  <c r="A342" i="2" s="1"/>
  <c r="A256" i="2"/>
  <c r="A305" i="2" s="1"/>
  <c r="A341" i="2" s="1"/>
  <c r="A255" i="2"/>
  <c r="A304" i="2" s="1"/>
  <c r="A340" i="2" s="1"/>
  <c r="A254" i="2"/>
  <c r="A303" i="2" s="1"/>
  <c r="A339" i="2" s="1"/>
  <c r="A253" i="2"/>
  <c r="A302" i="2" s="1"/>
  <c r="A338" i="2" s="1"/>
  <c r="A252" i="2"/>
  <c r="A301" i="2" s="1"/>
  <c r="A337" i="2" s="1"/>
  <c r="A251" i="2"/>
  <c r="A300" i="2" s="1"/>
  <c r="A336" i="2" s="1"/>
  <c r="A250" i="2"/>
  <c r="A299" i="2" s="1"/>
  <c r="A335" i="2" s="1"/>
  <c r="A249" i="2"/>
  <c r="A298" i="2" s="1"/>
  <c r="A334" i="2" s="1"/>
  <c r="A248" i="2"/>
  <c r="A297" i="2" s="1"/>
  <c r="A333" i="2" s="1"/>
  <c r="A247" i="2"/>
  <c r="A296" i="2" s="1"/>
  <c r="A332" i="2" s="1"/>
  <c r="D237" i="2"/>
  <c r="C237" i="2"/>
  <c r="B237" i="2"/>
  <c r="A237" i="2"/>
  <c r="D227" i="2"/>
  <c r="C227" i="2"/>
  <c r="B227" i="2"/>
  <c r="D226" i="2"/>
  <c r="C226" i="2"/>
  <c r="B226" i="2"/>
  <c r="D225" i="2"/>
  <c r="C225" i="2"/>
  <c r="B225" i="2"/>
  <c r="D224" i="2"/>
  <c r="C224" i="2"/>
  <c r="B224" i="2"/>
  <c r="D223" i="2"/>
  <c r="C223" i="2"/>
  <c r="B223" i="2"/>
  <c r="D222" i="2"/>
  <c r="C222" i="2"/>
  <c r="B222" i="2"/>
  <c r="D221" i="2"/>
  <c r="C221" i="2"/>
  <c r="B221" i="2"/>
  <c r="D220" i="2"/>
  <c r="C220" i="2"/>
  <c r="B220" i="2"/>
  <c r="D219" i="2"/>
  <c r="C219" i="2"/>
  <c r="B219" i="2"/>
  <c r="D218" i="2"/>
  <c r="C218" i="2"/>
  <c r="B218" i="2"/>
  <c r="D217" i="2"/>
  <c r="C217" i="2"/>
  <c r="B217" i="2"/>
  <c r="D216" i="2"/>
  <c r="C216" i="2"/>
  <c r="B216" i="2"/>
  <c r="D215" i="2"/>
  <c r="C215" i="2"/>
  <c r="B215" i="2"/>
  <c r="D214" i="2"/>
  <c r="C214" i="2"/>
  <c r="B214" i="2"/>
  <c r="D213" i="2"/>
  <c r="C213" i="2"/>
  <c r="B213" i="2"/>
  <c r="D212" i="2"/>
  <c r="C212" i="2"/>
  <c r="B212" i="2"/>
  <c r="D211" i="2"/>
  <c r="C211" i="2"/>
  <c r="B211" i="2"/>
  <c r="D210" i="2"/>
  <c r="C210" i="2"/>
  <c r="B210" i="2"/>
  <c r="D209" i="2"/>
  <c r="C209" i="2"/>
  <c r="B209" i="2"/>
  <c r="D208" i="2"/>
  <c r="C208" i="2"/>
  <c r="B208" i="2"/>
  <c r="D207" i="2"/>
  <c r="C207" i="2"/>
  <c r="B207" i="2"/>
  <c r="D206" i="2"/>
  <c r="C206" i="2"/>
  <c r="B206" i="2"/>
  <c r="D205" i="2"/>
  <c r="C205" i="2"/>
  <c r="B205" i="2"/>
  <c r="D204" i="2"/>
  <c r="C204" i="2"/>
  <c r="B204" i="2"/>
  <c r="D203" i="2"/>
  <c r="C203" i="2"/>
  <c r="B203" i="2"/>
  <c r="D202" i="2"/>
  <c r="C202" i="2"/>
  <c r="B202" i="2"/>
  <c r="D201" i="2"/>
  <c r="C201" i="2"/>
  <c r="B201" i="2"/>
  <c r="D200" i="2"/>
  <c r="C200" i="2"/>
  <c r="B200" i="2"/>
  <c r="D199" i="2"/>
  <c r="C199" i="2"/>
  <c r="B199" i="2"/>
  <c r="D198" i="2"/>
  <c r="C198" i="2"/>
  <c r="B198" i="2"/>
  <c r="D197" i="2"/>
  <c r="C197" i="2"/>
  <c r="B197" i="2"/>
  <c r="D196" i="2"/>
  <c r="C196" i="2"/>
  <c r="B196" i="2"/>
  <c r="D195" i="2"/>
  <c r="C195" i="2"/>
  <c r="B195" i="2"/>
  <c r="D194" i="2"/>
  <c r="C194" i="2"/>
  <c r="B194" i="2"/>
  <c r="D193" i="2"/>
  <c r="C193" i="2"/>
  <c r="B193" i="2"/>
  <c r="D192" i="2"/>
  <c r="C192" i="2"/>
  <c r="B192" i="2"/>
  <c r="D191" i="2"/>
  <c r="C191" i="2"/>
  <c r="B191" i="2"/>
  <c r="D190" i="2"/>
  <c r="C190" i="2"/>
  <c r="B190" i="2"/>
  <c r="D189" i="2"/>
  <c r="C189" i="2"/>
  <c r="B189" i="2"/>
  <c r="D188" i="2"/>
  <c r="C188" i="2"/>
  <c r="B188" i="2"/>
  <c r="D187" i="2"/>
  <c r="C187" i="2"/>
  <c r="B187" i="2"/>
  <c r="D186" i="2"/>
  <c r="C186" i="2"/>
  <c r="B186" i="2"/>
  <c r="D185" i="2"/>
  <c r="C185" i="2"/>
  <c r="B185" i="2"/>
  <c r="D184" i="2"/>
  <c r="C184" i="2"/>
  <c r="B184" i="2"/>
  <c r="D183" i="2"/>
  <c r="C183" i="2"/>
  <c r="B183" i="2"/>
  <c r="D182" i="2"/>
  <c r="C182" i="2"/>
  <c r="B182" i="2"/>
  <c r="D181" i="2"/>
  <c r="C181" i="2"/>
  <c r="B181" i="2"/>
  <c r="D180" i="2"/>
  <c r="C180" i="2"/>
  <c r="B180" i="2"/>
  <c r="D179" i="2"/>
  <c r="C179" i="2"/>
  <c r="B179" i="2"/>
  <c r="D178" i="2"/>
  <c r="C178" i="2"/>
  <c r="B178" i="2"/>
  <c r="D177" i="2"/>
  <c r="C177" i="2"/>
  <c r="B177" i="2"/>
  <c r="D176" i="2"/>
  <c r="C176" i="2"/>
  <c r="B176" i="2"/>
  <c r="D175" i="2"/>
  <c r="C175" i="2"/>
  <c r="B175" i="2"/>
  <c r="D174" i="2"/>
  <c r="C174" i="2"/>
  <c r="B174" i="2"/>
  <c r="D173" i="2"/>
  <c r="C173" i="2"/>
  <c r="B173" i="2"/>
  <c r="D172" i="2"/>
  <c r="C172" i="2"/>
  <c r="B172" i="2"/>
  <c r="D171" i="2"/>
  <c r="C171" i="2"/>
  <c r="B171" i="2"/>
  <c r="D170" i="2"/>
  <c r="C170" i="2"/>
  <c r="B170" i="2"/>
  <c r="D169" i="2"/>
  <c r="C169" i="2"/>
  <c r="B169" i="2"/>
  <c r="D168" i="2"/>
  <c r="C168" i="2"/>
  <c r="B168" i="2"/>
  <c r="D167" i="2"/>
  <c r="C167" i="2"/>
  <c r="B167" i="2"/>
  <c r="D166" i="2"/>
  <c r="C166" i="2"/>
  <c r="B166" i="2"/>
  <c r="D165" i="2"/>
  <c r="C165" i="2"/>
  <c r="B165" i="2"/>
  <c r="D164" i="2"/>
  <c r="C164" i="2"/>
  <c r="B164" i="2"/>
  <c r="D163" i="2"/>
  <c r="C163" i="2"/>
  <c r="B163" i="2"/>
  <c r="D162" i="2"/>
  <c r="C162" i="2"/>
  <c r="B162" i="2"/>
  <c r="D161" i="2"/>
  <c r="C161" i="2"/>
  <c r="B161" i="2"/>
  <c r="D160" i="2"/>
  <c r="C160" i="2"/>
  <c r="B160" i="2"/>
  <c r="D159" i="2"/>
  <c r="C159" i="2"/>
  <c r="B159" i="2"/>
  <c r="D158" i="2"/>
  <c r="C158" i="2"/>
  <c r="B158" i="2"/>
  <c r="D157" i="2"/>
  <c r="C157" i="2"/>
  <c r="B157" i="2"/>
  <c r="D156" i="2"/>
  <c r="C156" i="2"/>
  <c r="B156" i="2"/>
  <c r="D155" i="2"/>
  <c r="C155" i="2"/>
  <c r="B155" i="2"/>
  <c r="D154" i="2"/>
  <c r="C154" i="2"/>
  <c r="B154" i="2"/>
  <c r="D153" i="2"/>
  <c r="C153" i="2"/>
  <c r="B153" i="2"/>
  <c r="D152" i="2"/>
  <c r="C152" i="2"/>
  <c r="B152" i="2"/>
  <c r="D151" i="2"/>
  <c r="C151" i="2"/>
  <c r="B151" i="2"/>
  <c r="D150" i="2"/>
  <c r="C150" i="2"/>
  <c r="B150" i="2"/>
  <c r="D149" i="2"/>
  <c r="C149" i="2"/>
  <c r="B149" i="2"/>
  <c r="D148" i="2"/>
  <c r="C148" i="2"/>
  <c r="B148" i="2"/>
  <c r="D147" i="2"/>
  <c r="C147" i="2"/>
  <c r="B147" i="2"/>
  <c r="D146" i="2"/>
  <c r="C146" i="2"/>
  <c r="B146" i="2"/>
  <c r="A227" i="2"/>
  <c r="A226" i="2"/>
  <c r="A225" i="2"/>
  <c r="A224" i="2"/>
  <c r="A223" i="2"/>
  <c r="A222" i="2"/>
  <c r="A221" i="2"/>
  <c r="A220" i="2"/>
  <c r="A219" i="2"/>
  <c r="A218" i="2"/>
  <c r="A217" i="2"/>
  <c r="A216" i="2"/>
  <c r="A215" i="2"/>
  <c r="A214" i="2"/>
  <c r="A213" i="2"/>
  <c r="A212" i="2"/>
  <c r="A211" i="2"/>
  <c r="A210" i="2"/>
  <c r="A209" i="2"/>
  <c r="A208" i="2"/>
  <c r="A207" i="2"/>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 r="A154" i="2"/>
  <c r="A153" i="2"/>
  <c r="A152" i="2"/>
  <c r="A151" i="2"/>
  <c r="A150" i="2"/>
  <c r="A149" i="2"/>
  <c r="A148" i="2"/>
  <c r="A147" i="2"/>
  <c r="A146" i="2"/>
  <c r="D142" i="2"/>
  <c r="C142" i="2"/>
  <c r="B142" i="2"/>
  <c r="D141" i="2"/>
  <c r="C141" i="2"/>
  <c r="B141" i="2"/>
  <c r="A142" i="2"/>
  <c r="A141" i="2"/>
  <c r="D367" i="2"/>
  <c r="C367" i="2"/>
  <c r="B367" i="2"/>
  <c r="A367" i="2"/>
  <c r="D365" i="2"/>
  <c r="C365" i="2"/>
  <c r="B365" i="2"/>
  <c r="A365" i="2"/>
  <c r="D278" i="2"/>
  <c r="C278" i="2"/>
  <c r="B278" i="2"/>
  <c r="B297" i="3" l="1"/>
  <c r="B333" i="3" s="1"/>
  <c r="B298" i="3"/>
  <c r="B334" i="3" s="1"/>
  <c r="B301" i="3"/>
  <c r="B337" i="3" s="1"/>
  <c r="B302" i="3"/>
  <c r="B338" i="3" s="1"/>
  <c r="B303" i="3"/>
  <c r="B339" i="3" s="1"/>
  <c r="B294" i="3"/>
  <c r="E143" i="4"/>
  <c r="E180" i="4" s="1"/>
  <c r="E138" i="4"/>
  <c r="E175" i="4" s="1"/>
  <c r="B300" i="3"/>
  <c r="B336" i="3" s="1"/>
  <c r="B299" i="3"/>
  <c r="B335" i="3" s="1"/>
  <c r="E141" i="4"/>
  <c r="E178" i="4" s="1"/>
  <c r="E145" i="4"/>
  <c r="E182" i="4" s="1"/>
  <c r="E142" i="4"/>
  <c r="E179" i="4" s="1"/>
  <c r="E140" i="4"/>
  <c r="E177" i="4" s="1"/>
  <c r="E146" i="4"/>
  <c r="E183" i="4" s="1"/>
  <c r="E147" i="4"/>
  <c r="E184" i="4" s="1"/>
  <c r="E139" i="4"/>
  <c r="E176" i="4" s="1"/>
  <c r="E144" i="4"/>
  <c r="E181" i="4" s="1"/>
  <c r="C139" i="4"/>
  <c r="C176" i="4" s="1"/>
  <c r="C146" i="4"/>
  <c r="C183" i="4" s="1"/>
  <c r="C140" i="4"/>
  <c r="C177" i="4" s="1"/>
  <c r="C142" i="4"/>
  <c r="C179" i="4" s="1"/>
  <c r="C141" i="4"/>
  <c r="C178" i="4" s="1"/>
  <c r="C147" i="4"/>
  <c r="C184" i="4" s="1"/>
  <c r="C145" i="4"/>
  <c r="C182" i="4" s="1"/>
  <c r="C144" i="4"/>
  <c r="C181" i="4" s="1"/>
  <c r="C138" i="4"/>
  <c r="C175" i="4" s="1"/>
  <c r="C136" i="4"/>
  <c r="C143" i="4"/>
  <c r="C180" i="4" s="1"/>
  <c r="D325" i="3"/>
  <c r="D327" i="3" s="1"/>
  <c r="D330" i="3"/>
  <c r="D361" i="3" s="1"/>
  <c r="C325" i="3"/>
  <c r="C327" i="3" s="1"/>
  <c r="C330" i="3"/>
  <c r="C361" i="3" s="1"/>
  <c r="B325" i="3"/>
  <c r="B327" i="3" s="1"/>
  <c r="B330" i="3"/>
  <c r="B361" i="3" s="1"/>
  <c r="B143" i="2"/>
  <c r="B232" i="2" s="1"/>
  <c r="B290" i="2"/>
  <c r="B291" i="2" s="1"/>
  <c r="C290" i="2"/>
  <c r="C291" i="2" s="1"/>
  <c r="D290" i="2"/>
  <c r="D291" i="2" s="1"/>
  <c r="D320" i="2" s="1"/>
  <c r="D356" i="2" s="1"/>
  <c r="C143" i="2"/>
  <c r="C232" i="2" s="1"/>
  <c r="C229" i="2"/>
  <c r="C233" i="2" s="1"/>
  <c r="D229" i="2"/>
  <c r="D233" i="2" s="1"/>
  <c r="D143" i="2"/>
  <c r="B229" i="2"/>
  <c r="B233" i="2" s="1"/>
  <c r="C370" i="3" l="1"/>
  <c r="E167" i="4"/>
  <c r="E169" i="4" s="1"/>
  <c r="E204" i="4"/>
  <c r="E213" i="4" s="1"/>
  <c r="C167" i="4"/>
  <c r="C169" i="4" s="1"/>
  <c r="C173" i="4"/>
  <c r="C204" i="4" s="1"/>
  <c r="B370" i="3"/>
  <c r="D370" i="3"/>
  <c r="C320" i="2"/>
  <c r="C356" i="2" s="1"/>
  <c r="C316" i="2"/>
  <c r="C352" i="2" s="1"/>
  <c r="C312" i="2"/>
  <c r="C348" i="2" s="1"/>
  <c r="C308" i="2"/>
  <c r="C344" i="2" s="1"/>
  <c r="C307" i="2"/>
  <c r="C343" i="2" s="1"/>
  <c r="C310" i="2"/>
  <c r="C346" i="2" s="1"/>
  <c r="C313" i="2"/>
  <c r="C349" i="2" s="1"/>
  <c r="C311" i="2"/>
  <c r="C347" i="2" s="1"/>
  <c r="C322" i="2"/>
  <c r="C358" i="2" s="1"/>
  <c r="C315" i="2"/>
  <c r="C351" i="2" s="1"/>
  <c r="C309" i="2"/>
  <c r="C345" i="2" s="1"/>
  <c r="C318" i="2"/>
  <c r="C354" i="2" s="1"/>
  <c r="C319" i="2"/>
  <c r="C355" i="2" s="1"/>
  <c r="C321" i="2"/>
  <c r="C357" i="2" s="1"/>
  <c r="C314" i="2"/>
  <c r="C350" i="2" s="1"/>
  <c r="C323" i="2"/>
  <c r="C359" i="2" s="1"/>
  <c r="C317" i="2"/>
  <c r="C353" i="2" s="1"/>
  <c r="B319" i="2"/>
  <c r="B355" i="2" s="1"/>
  <c r="B315" i="2"/>
  <c r="B351" i="2" s="1"/>
  <c r="B311" i="2"/>
  <c r="B347" i="2" s="1"/>
  <c r="B307" i="2"/>
  <c r="B343" i="2" s="1"/>
  <c r="B323" i="2"/>
  <c r="B359" i="2" s="1"/>
  <c r="B318" i="2"/>
  <c r="B354" i="2" s="1"/>
  <c r="B321" i="2"/>
  <c r="B357" i="2" s="1"/>
  <c r="B308" i="2"/>
  <c r="B344" i="2" s="1"/>
  <c r="B310" i="2"/>
  <c r="B346" i="2" s="1"/>
  <c r="B317" i="2"/>
  <c r="B353" i="2" s="1"/>
  <c r="B320" i="2"/>
  <c r="B356" i="2" s="1"/>
  <c r="B322" i="2"/>
  <c r="B358" i="2" s="1"/>
  <c r="B314" i="2"/>
  <c r="B350" i="2" s="1"/>
  <c r="B313" i="2"/>
  <c r="B349" i="2" s="1"/>
  <c r="B316" i="2"/>
  <c r="B352" i="2" s="1"/>
  <c r="B309" i="2"/>
  <c r="B345" i="2" s="1"/>
  <c r="B312" i="2"/>
  <c r="B348" i="2" s="1"/>
  <c r="D322" i="2"/>
  <c r="D358" i="2" s="1"/>
  <c r="D308" i="2"/>
  <c r="D344" i="2" s="1"/>
  <c r="D319" i="2"/>
  <c r="D355" i="2" s="1"/>
  <c r="D316" i="2"/>
  <c r="D352" i="2" s="1"/>
  <c r="D310" i="2"/>
  <c r="D346" i="2" s="1"/>
  <c r="D323" i="2"/>
  <c r="D359" i="2" s="1"/>
  <c r="D307" i="2"/>
  <c r="D343" i="2" s="1"/>
  <c r="D314" i="2"/>
  <c r="D350" i="2" s="1"/>
  <c r="D311" i="2"/>
  <c r="D347" i="2" s="1"/>
  <c r="D309" i="2"/>
  <c r="D345" i="2" s="1"/>
  <c r="D321" i="2"/>
  <c r="D357" i="2" s="1"/>
  <c r="D317" i="2"/>
  <c r="D353" i="2" s="1"/>
  <c r="D313" i="2"/>
  <c r="D349" i="2" s="1"/>
  <c r="D318" i="2"/>
  <c r="D354" i="2" s="1"/>
  <c r="D312" i="2"/>
  <c r="D348" i="2" s="1"/>
  <c r="D315" i="2"/>
  <c r="D351" i="2" s="1"/>
  <c r="B234" i="2"/>
  <c r="B239" i="2" s="1"/>
  <c r="B245" i="2" s="1"/>
  <c r="D232" i="2"/>
  <c r="D234" i="2" s="1"/>
  <c r="D239" i="2" s="1"/>
  <c r="D245" i="2" s="1"/>
  <c r="C234" i="2"/>
  <c r="C239" i="2" s="1"/>
  <c r="C245" i="2" s="1"/>
  <c r="C213" i="4" l="1"/>
  <c r="D285" i="2"/>
  <c r="D286" i="2" s="1"/>
  <c r="D294" i="2" s="1"/>
  <c r="D276" i="2"/>
  <c r="D280" i="2" s="1"/>
  <c r="C285" i="2"/>
  <c r="C286" i="2" s="1"/>
  <c r="C276" i="2"/>
  <c r="C280" i="2" s="1"/>
  <c r="B285" i="2"/>
  <c r="B286" i="2" s="1"/>
  <c r="B296" i="2" s="1"/>
  <c r="B276" i="2"/>
  <c r="B280" i="2" s="1"/>
  <c r="C300" i="2" l="1"/>
  <c r="C336" i="2" s="1"/>
  <c r="C305" i="2"/>
  <c r="C341" i="2" s="1"/>
  <c r="C301" i="2"/>
  <c r="C337" i="2" s="1"/>
  <c r="C297" i="2"/>
  <c r="C333" i="2" s="1"/>
  <c r="C304" i="2"/>
  <c r="C340" i="2" s="1"/>
  <c r="C296" i="2"/>
  <c r="C332" i="2" s="1"/>
  <c r="C303" i="2"/>
  <c r="C339" i="2" s="1"/>
  <c r="C299" i="2"/>
  <c r="C335" i="2" s="1"/>
  <c r="C302" i="2"/>
  <c r="C338" i="2" s="1"/>
  <c r="C298" i="2"/>
  <c r="C334" i="2" s="1"/>
  <c r="B294" i="2"/>
  <c r="B330" i="2" s="1"/>
  <c r="B303" i="2"/>
  <c r="B339" i="2" s="1"/>
  <c r="B304" i="2"/>
  <c r="B340" i="2" s="1"/>
  <c r="B300" i="2"/>
  <c r="B336" i="2" s="1"/>
  <c r="B332" i="2"/>
  <c r="B299" i="2"/>
  <c r="B335" i="2" s="1"/>
  <c r="B298" i="2"/>
  <c r="B334" i="2" s="1"/>
  <c r="B305" i="2"/>
  <c r="B341" i="2" s="1"/>
  <c r="B301" i="2"/>
  <c r="B337" i="2" s="1"/>
  <c r="B297" i="2"/>
  <c r="B333" i="2" s="1"/>
  <c r="B302" i="2"/>
  <c r="B338" i="2" s="1"/>
  <c r="D305" i="2"/>
  <c r="D341" i="2" s="1"/>
  <c r="D297" i="2"/>
  <c r="D333" i="2" s="1"/>
  <c r="D302" i="2"/>
  <c r="D338" i="2" s="1"/>
  <c r="D298" i="2"/>
  <c r="D334" i="2" s="1"/>
  <c r="D296" i="2"/>
  <c r="D332" i="2" s="1"/>
  <c r="D301" i="2"/>
  <c r="D337" i="2" s="1"/>
  <c r="D299" i="2"/>
  <c r="D335" i="2" s="1"/>
  <c r="D304" i="2"/>
  <c r="D340" i="2" s="1"/>
  <c r="D300" i="2"/>
  <c r="D336" i="2" s="1"/>
  <c r="D303" i="2"/>
  <c r="D339" i="2" s="1"/>
  <c r="C294" i="2"/>
  <c r="D330" i="2"/>
  <c r="B306" i="2"/>
  <c r="B342" i="2" s="1"/>
  <c r="D306" i="2"/>
  <c r="D342" i="2" s="1"/>
  <c r="C330" i="2"/>
  <c r="B361" i="2" l="1"/>
  <c r="D325" i="2"/>
  <c r="D327" i="2" s="1"/>
  <c r="B325" i="2"/>
  <c r="B327" i="2" s="1"/>
  <c r="C306" i="2"/>
  <c r="C342" i="2" s="1"/>
  <c r="C325" i="2" l="1"/>
  <c r="C327" i="2" s="1"/>
  <c r="D361" i="2"/>
  <c r="D370" i="2" s="1"/>
  <c r="C361" i="2"/>
  <c r="B370" i="2"/>
  <c r="C370" i="2" l="1"/>
</calcChain>
</file>

<file path=xl/sharedStrings.xml><?xml version="1.0" encoding="utf-8"?>
<sst xmlns="http://schemas.openxmlformats.org/spreadsheetml/2006/main" count="6069" uniqueCount="1903">
  <si>
    <t>F5511.4</t>
  </si>
  <si>
    <t>F2253.49</t>
  </si>
  <si>
    <t>F2253.4</t>
  </si>
  <si>
    <t>F2253.15</t>
  </si>
  <si>
    <t>F2253.16</t>
  </si>
  <si>
    <t>F5511.8</t>
  </si>
  <si>
    <t>F2253.8</t>
  </si>
  <si>
    <t>A5530.16</t>
  </si>
  <si>
    <t>A2010.15</t>
  </si>
  <si>
    <t>A2020.15</t>
  </si>
  <si>
    <t>A2070.15</t>
  </si>
  <si>
    <t>A2250.15</t>
  </si>
  <si>
    <t>A2330.15</t>
  </si>
  <si>
    <t>A2020.16</t>
  </si>
  <si>
    <t>A2110.16</t>
  </si>
  <si>
    <t>A2250.16</t>
  </si>
  <si>
    <t>A2250.49</t>
  </si>
  <si>
    <t>A2110.14</t>
  </si>
  <si>
    <t>A2110.13</t>
  </si>
  <si>
    <t>A2610.15</t>
  </si>
  <si>
    <t>A2610.16</t>
  </si>
  <si>
    <t>A2630.16</t>
  </si>
  <si>
    <t>A2805.15</t>
  </si>
  <si>
    <t>A2810.15</t>
  </si>
  <si>
    <t>A2820.15</t>
  </si>
  <si>
    <t>A2825.15</t>
  </si>
  <si>
    <t>A2805.16</t>
  </si>
  <si>
    <t>A2810.16</t>
  </si>
  <si>
    <t>A2815.16</t>
  </si>
  <si>
    <t>A2855.15</t>
  </si>
  <si>
    <t>A1240.15</t>
  </si>
  <si>
    <t>A1310.15</t>
  </si>
  <si>
    <t>A1010.16</t>
  </si>
  <si>
    <t>A1460.16</t>
  </si>
  <si>
    <t>A1240.16</t>
  </si>
  <si>
    <t>A1310.16</t>
  </si>
  <si>
    <t>A1320.16</t>
  </si>
  <si>
    <t>A1325.16</t>
  </si>
  <si>
    <t>A1330.16</t>
  </si>
  <si>
    <t>A1620.16</t>
  </si>
  <si>
    <t>A1621.16</t>
  </si>
  <si>
    <t>Direct Expenses:</t>
  </si>
  <si>
    <t>Allocation of Fringes:</t>
  </si>
  <si>
    <t>Special Education Salaries:</t>
  </si>
  <si>
    <t>All General Fund Salaries:</t>
  </si>
  <si>
    <t>Special Education Salaries</t>
  </si>
  <si>
    <t>All General Fund Salaries</t>
  </si>
  <si>
    <t>Fringe Benefits for General Fund:</t>
  </si>
  <si>
    <t>Percentage Allocated to Special Education:</t>
  </si>
  <si>
    <t>Allocated Fringes</t>
  </si>
  <si>
    <t>Students with Disabilities Child Count:</t>
  </si>
  <si>
    <t>Special Education Costs for MOE Calculation:</t>
  </si>
  <si>
    <t>Students with Disability Counts</t>
  </si>
  <si>
    <t>A3104-Tuition for Students with Disabilities</t>
  </si>
  <si>
    <t>A3104-Transportation for Students with Disabilities</t>
  </si>
  <si>
    <t>As provided by SED attachment</t>
  </si>
  <si>
    <t>LOCAL TOTAL AMOUNTS</t>
  </si>
  <si>
    <t>STATE AND LOCAL TOTAL AMOUNTS</t>
  </si>
  <si>
    <t>Revenues</t>
  </si>
  <si>
    <t>Expenditures</t>
  </si>
  <si>
    <t>Percentage Funded</t>
  </si>
  <si>
    <t>Total Local Expenditures</t>
  </si>
  <si>
    <t>Total Local Expenditures per Student Count</t>
  </si>
  <si>
    <t>Total State and Local Special Ed Expenditures</t>
  </si>
  <si>
    <t>STATE TOTAL AMOUNTS</t>
  </si>
  <si>
    <t>Total State Funded Expenditures</t>
  </si>
  <si>
    <t>2015-16</t>
  </si>
  <si>
    <t>2014-15</t>
  </si>
  <si>
    <t>2013-14</t>
  </si>
  <si>
    <t>State and Local Special Education Expenditures per Student</t>
  </si>
  <si>
    <t xml:space="preserve">State Funding Percentage: </t>
  </si>
  <si>
    <t>General Fund</t>
  </si>
  <si>
    <t>Special Aid Fund</t>
  </si>
  <si>
    <t>Input Section:</t>
  </si>
  <si>
    <t>A9098.0 -Allocated Fringes</t>
  </si>
  <si>
    <t>Account Title:</t>
  </si>
  <si>
    <t>Federal Grants:</t>
  </si>
  <si>
    <t>Section 611 - Original Allocation</t>
  </si>
  <si>
    <t>Section 619 - Original Allocation</t>
  </si>
  <si>
    <t>(From Grants Finance Website)</t>
  </si>
  <si>
    <t>TAB 4</t>
  </si>
  <si>
    <t>TAB 5</t>
  </si>
  <si>
    <t>FEDERAL GRANTS - TAB 4</t>
  </si>
  <si>
    <t>Special Education Salaries as Percentage of All General Fund Salaries:</t>
  </si>
  <si>
    <t>A2250.4</t>
  </si>
  <si>
    <t>A2250.48</t>
  </si>
  <si>
    <t>A2250.45</t>
  </si>
  <si>
    <t>A1040.16</t>
  </si>
  <si>
    <t>A1060.16</t>
  </si>
  <si>
    <t>A1345.15</t>
  </si>
  <si>
    <t>A1345.16</t>
  </si>
  <si>
    <t>A1420.16</t>
  </si>
  <si>
    <t>A1430.15</t>
  </si>
  <si>
    <t>A1430.16</t>
  </si>
  <si>
    <t>A1460.15</t>
  </si>
  <si>
    <t>A1480.15</t>
  </si>
  <si>
    <t>A1480.16</t>
  </si>
  <si>
    <t>A1660.16</t>
  </si>
  <si>
    <t>A1670.16</t>
  </si>
  <si>
    <t>A1680.16</t>
  </si>
  <si>
    <t>A1710.1</t>
  </si>
  <si>
    <t>A2010.16</t>
  </si>
  <si>
    <t>A2040.15</t>
  </si>
  <si>
    <t>A2040.16</t>
  </si>
  <si>
    <t>A2060.15</t>
  </si>
  <si>
    <t>A2060.16</t>
  </si>
  <si>
    <t>A2070.16</t>
  </si>
  <si>
    <t>A2110.10</t>
  </si>
  <si>
    <t>A2110.11</t>
  </si>
  <si>
    <t>A2110.12 (4-6)</t>
  </si>
  <si>
    <t>A2110.12 (K-3)</t>
  </si>
  <si>
    <t>A2250.2</t>
  </si>
  <si>
    <t>A2250.471</t>
  </si>
  <si>
    <t>A2250.472</t>
  </si>
  <si>
    <t>A2250.473</t>
  </si>
  <si>
    <t>A2280.15</t>
  </si>
  <si>
    <t>A2280.16</t>
  </si>
  <si>
    <t>A2230.16</t>
  </si>
  <si>
    <t>A2620.15</t>
  </si>
  <si>
    <t>A2620.16</t>
  </si>
  <si>
    <t>A2630.15</t>
  </si>
  <si>
    <t>A2815.15</t>
  </si>
  <si>
    <t>A2820.16</t>
  </si>
  <si>
    <t>A2825.16</t>
  </si>
  <si>
    <t>A2830.15</t>
  </si>
  <si>
    <t>A2830.16</t>
  </si>
  <si>
    <t>A2850.15</t>
  </si>
  <si>
    <t>A2850.16</t>
  </si>
  <si>
    <t>A2855.16</t>
  </si>
  <si>
    <t>A2870.16</t>
  </si>
  <si>
    <t>A5510.15</t>
  </si>
  <si>
    <t>A5510.16 (Excluding Trans Supv Office)</t>
  </si>
  <si>
    <t>A5510.16 (Trans Supv Office)</t>
  </si>
  <si>
    <t>A7140.15</t>
  </si>
  <si>
    <t>A7140.16</t>
  </si>
  <si>
    <t>A7310.15</t>
  </si>
  <si>
    <t>A7310.16</t>
  </si>
  <si>
    <t>A8060.15</t>
  </si>
  <si>
    <t>A8060.16</t>
  </si>
  <si>
    <t>A8070.16</t>
  </si>
  <si>
    <t>A9098.0</t>
  </si>
  <si>
    <t>F2253.2</t>
  </si>
  <si>
    <t>F2253.45</t>
  </si>
  <si>
    <t>F2253.471</t>
  </si>
  <si>
    <t>F2253.472</t>
  </si>
  <si>
    <t>F2253.48</t>
  </si>
  <si>
    <t>F5511.16 (Trans Supervisor Office)</t>
  </si>
  <si>
    <t>F5511.16 (Excluding Trans Supv Office)</t>
  </si>
  <si>
    <t>F5511.45</t>
  </si>
  <si>
    <t>F5541.4</t>
  </si>
  <si>
    <t>F5551.4</t>
  </si>
  <si>
    <t>F5582.49</t>
  </si>
  <si>
    <t>F3289 - Summer Handicapped -Tuition Only</t>
  </si>
  <si>
    <t>F3289 - Summer Handicapped - Other</t>
  </si>
  <si>
    <t>From Schedule B2-Special Aid Fund Revenues:</t>
  </si>
  <si>
    <t>From Schedule A3-General Fund Revenues:</t>
  </si>
  <si>
    <t xml:space="preserve">Revenues for Special Education: </t>
  </si>
  <si>
    <t>From ST-3: (for each year)</t>
  </si>
  <si>
    <t>Total General Fund Salaries</t>
  </si>
  <si>
    <t>Special Education Share of Fringes</t>
  </si>
  <si>
    <t>SPECIAL EDUCATION INST. SALARIES</t>
  </si>
  <si>
    <t>SPECIAL EDUCATION NON INST. SALARIES</t>
  </si>
  <si>
    <t>SPECIAL EDUCATION EQUIPMENT</t>
  </si>
  <si>
    <t>SPECIAL EDUCATION CONTRACTUAL</t>
  </si>
  <si>
    <t>SPECIAL EDUCATION SUPPLIES</t>
  </si>
  <si>
    <t>SPECIAL EDUCATION TUITION PAID TO PUBLIC DISTRICTS</t>
  </si>
  <si>
    <t>SPECIAL EDUCATION TUITION - OTHER</t>
  </si>
  <si>
    <t>SPECIAL EDUCATION PAYMENTS TO CHARTER SCHOOLS</t>
  </si>
  <si>
    <t>SPECIAL EDUCATION TEXTBOOKS</t>
  </si>
  <si>
    <t>SPECIAL EDUCATION BOCES SERVICES</t>
  </si>
  <si>
    <t>SUMMER HANDICAPPED INST. SALARIES</t>
  </si>
  <si>
    <t>SUMMER HANDICAPPED NON INST. SALARIES</t>
  </si>
  <si>
    <t>SUMMER HANDICAPPED EQUIPMENT</t>
  </si>
  <si>
    <t>SUMMER HANDICAPPED CONTRACTUAL</t>
  </si>
  <si>
    <t>SUMMER HANDICAPPED SUPPLIES</t>
  </si>
  <si>
    <t>SUMMER HANDICAPPED TUITION PAID TO PUBLIC DISTRICTS</t>
  </si>
  <si>
    <t>SUMMER HANDICAPPED TUITION - OTHER</t>
  </si>
  <si>
    <t>SUMMER HANDICAPPED TEXTBOOKS</t>
  </si>
  <si>
    <t>SUMMER HANDICAPPED BOCES SERVICES</t>
  </si>
  <si>
    <t>SUMMER HANDICAPPED FRINGES</t>
  </si>
  <si>
    <t>SUMMER HANDICAPPED TRANSPORTATION NON INST SALARIES</t>
  </si>
  <si>
    <t>SPECIAL EDUCATION FRINGES</t>
  </si>
  <si>
    <t>SUMMER HANDICAPPED TRANSPORTATION CONTRACTUAL</t>
  </si>
  <si>
    <t>SUMMER HANDICAPPED TRANSPORTATION SUPPLIES</t>
  </si>
  <si>
    <t>SUMMER HANDICAPPED TRANSPORTATION FRINGES</t>
  </si>
  <si>
    <t>SUMMER HANDICAPPED CONTRACT TRANSPORTATION</t>
  </si>
  <si>
    <t>SUMMER HANDICAPPED PUBLIC TRANSPORTATION</t>
  </si>
  <si>
    <t>SUMMER HANDICAPPED TRANSPORTATION FROM BOCES</t>
  </si>
  <si>
    <t>From ST-3 (Schedule A4 and Schedule B3)</t>
  </si>
  <si>
    <t>A3101 Basic Formula Aid - Excess Cost Aid portion only (Line 79)</t>
  </si>
  <si>
    <t>State Aid &amp; Financial Planning Service – Questar III BOCES</t>
  </si>
  <si>
    <t>10 Empire State Boulevard • Castleton, NY 12033 • Phone: 518.477.2635 • Fax: 518.477.4284</t>
  </si>
  <si>
    <t>http://sap.questar.org • Twitter: QIIISAP</t>
  </si>
  <si>
    <t>Instructions:</t>
  </si>
  <si>
    <t>Grey section will calculate fringes.</t>
  </si>
  <si>
    <t xml:space="preserve">Green/yellow section is information to be used </t>
  </si>
  <si>
    <t>Review information for reasonableness:</t>
  </si>
  <si>
    <t xml:space="preserve">  Make sure Summer Handicapped program costs were reported on ST-3</t>
  </si>
  <si>
    <t>to complete the MOE Calculator.</t>
  </si>
  <si>
    <t xml:space="preserve">   Make sure to include only Summer Handicapped program in F3289 below</t>
  </si>
  <si>
    <t xml:space="preserve">Take care with entering the years as the report </t>
  </si>
  <si>
    <t>Was provided with 4/10/17 notification email.</t>
  </si>
  <si>
    <t>had the years in the opposite order.</t>
  </si>
  <si>
    <t>Fill in light blue sections from the sources noted.</t>
  </si>
  <si>
    <t xml:space="preserve">  properly (review detailed records as necessary as adjust as appropriate)</t>
  </si>
  <si>
    <t>This section will calculate pro-rated fringes</t>
  </si>
  <si>
    <t>for special education based on the proportion of</t>
  </si>
  <si>
    <t>special education salaries to the total amount</t>
  </si>
  <si>
    <t>of salaries paid in the General Fund.</t>
  </si>
  <si>
    <t>Tabs refer to the Tabs in the MOE Calculator - 13/14 and 14/15 information is reported by total expenditures, 2015/16 is reported by detail categories.</t>
  </si>
  <si>
    <t>2017-18</t>
  </si>
  <si>
    <t>2017-18 Budget</t>
  </si>
  <si>
    <t>From Your Budget</t>
  </si>
  <si>
    <t>2016-17 Budget</t>
  </si>
  <si>
    <t>AT9098.0 Total Employee Benefits</t>
  </si>
  <si>
    <t>AT9098.0 -Allocated Fringes</t>
  </si>
  <si>
    <t>AT9098.0 - Allocated Fringes</t>
  </si>
  <si>
    <t>Students with Disabilities (SWD) Child Count:</t>
  </si>
  <si>
    <t xml:space="preserve">Estimate the SWD count for 2017-18 using the </t>
  </si>
  <si>
    <t>October 2016 BEDS Day counts as a reasonableness</t>
  </si>
  <si>
    <t>check.</t>
  </si>
  <si>
    <t>Adopted Budget Amounts:</t>
  </si>
  <si>
    <t>If don't have approved budget, recommended to use</t>
  </si>
  <si>
    <t>2015-16 Actual as basis for estimate for 2017-18 budget</t>
  </si>
  <si>
    <t>TAB 11 Column A - F</t>
  </si>
  <si>
    <t>Management's Budget Amounts:</t>
  </si>
  <si>
    <t>RUN A BUDGET STATUS REPORT OF THE .1 CODES IN THE GENERAL FUND, EXCLUDE THE A2250 CODES REPORTED ABOVE (*)</t>
  </si>
  <si>
    <t>All General Fund .1 (Salary) Accounts, excluding A2250 codes</t>
  </si>
  <si>
    <t>TAB 8 COL. E5</t>
  </si>
  <si>
    <t>TAB 8 COL. D5</t>
  </si>
  <si>
    <t>TAB 11 COL. B1</t>
  </si>
  <si>
    <t>TAB 8 COL. B1</t>
  </si>
  <si>
    <t xml:space="preserve">FEDERAL GRANTS </t>
  </si>
  <si>
    <t>TAB 4                    COL. L10 &amp; M10</t>
  </si>
  <si>
    <t>Grey section will calculate fringes benefits for Special Ed</t>
  </si>
  <si>
    <t>Make sure Tab 9 and Tab 12 cell B1 says "Eligibility".</t>
  </si>
  <si>
    <t>ALL DISTRICTS SHOULD COMPLETE</t>
  </si>
  <si>
    <t>ONLY REQUIRED IF HAVE DECLINING SWD ENROLLMENT</t>
  </si>
  <si>
    <t>(*)</t>
  </si>
  <si>
    <t>CHECK THIS FOR REASONABLENESS - SHOULD BE APPROX. 80% - IF MORE THAN 100%, AMOUNTS NEED TO BE REVISED</t>
  </si>
  <si>
    <t>2016-17</t>
  </si>
  <si>
    <t>http://www.oms.nysed.gov/cafe/reports/</t>
  </si>
  <si>
    <t>Line 9 - Column L</t>
  </si>
  <si>
    <t>Line 9 - Column M</t>
  </si>
  <si>
    <t>Tab 8 - Columns H, I and L</t>
  </si>
  <si>
    <t>Tab 8 - Columns H, I, K</t>
  </si>
  <si>
    <t>Tab 8 - Columns M</t>
  </si>
  <si>
    <t xml:space="preserve">Please Note: Tabs refer to the Tabs in the MOE Calculator </t>
  </si>
  <si>
    <t>Agree to Tab 8, Column K, Row 31</t>
  </si>
  <si>
    <t>Agree to Tab 8, Column K, Row 30</t>
  </si>
  <si>
    <t xml:space="preserve">From ST-3: </t>
  </si>
  <si>
    <t xml:space="preserve">  properly (review detailed records as necessary and adjust as appropriate)</t>
  </si>
  <si>
    <t>After Entering Local Expenditures and State Expenditures separately, See Below, verify Total here and Tab 8, Column M, Row 30 agree</t>
  </si>
  <si>
    <t>After Entering Local Expenditures and State Expenditures separately, See Below, verify Amount here and Tab 8, Column M, Row 31 agree</t>
  </si>
  <si>
    <t>As Reported by District through SIRS</t>
  </si>
  <si>
    <t>(Line 12 of Schedule B2 of ST-3)</t>
  </si>
  <si>
    <t>(Line 13 of Schedule B2 of ST-3)</t>
  </si>
  <si>
    <t>(Line 84 of Schedule A3 of ST-3)</t>
  </si>
  <si>
    <t>(Line85 of Schedule A3 of ST-3)</t>
  </si>
  <si>
    <t>(Line 79 of Schedule A3 of ST-3)</t>
  </si>
  <si>
    <t>A2330.16</t>
  </si>
  <si>
    <t>AT9098.0 (Line 357)</t>
  </si>
  <si>
    <t xml:space="preserve">Be consistent between years with the Special Aid Fund programs included here.  F2253 is for Section 4408 Summer Program and must be included, if program operated.  If you included other special education programs for 13-16 reporting, you should include them for 16-17 reporting, as well.  </t>
  </si>
  <si>
    <t>Continue to not include any Section 611 or Section 619 expenditures here - these should only be special education costs outside of those programs.</t>
  </si>
  <si>
    <t>&lt;---- Website address:</t>
  </si>
  <si>
    <t>Account Title for Column H of Tab 8:</t>
  </si>
  <si>
    <t>Tab 8 - Column I, Row 1</t>
  </si>
  <si>
    <r>
      <rPr>
        <b/>
        <sz val="14"/>
        <color rgb="FFFF0000"/>
        <rFont val="Calibri"/>
        <family val="2"/>
        <scheme val="minor"/>
      </rPr>
      <t>NEW</t>
    </r>
    <r>
      <rPr>
        <b/>
        <sz val="14"/>
        <color theme="1"/>
        <rFont val="Calibri"/>
        <family val="2"/>
        <scheme val="minor"/>
      </rPr>
      <t>: Go to Tab 9 and change Column B, Row 1 to "Compliance".</t>
    </r>
  </si>
  <si>
    <t>IMPORTANT: Make sure that Tab 9 - Column B, Row 1 is set to "Compliance".</t>
  </si>
  <si>
    <t xml:space="preserve">Green/yellow section is information to be used to complete the MOE </t>
  </si>
  <si>
    <t>Calculator.  Tan areas include instructions, amounts to input or totals to</t>
  </si>
  <si>
    <t>check in the MOE Calculator.</t>
  </si>
  <si>
    <t>WARNING! Percentage in Line 291 Can Not Be Greater than 100% - Please carefully check input of Special Aid revenues and expenditures amounts. Summer 4408 is State funded at 80% of eligible costs, thus % should be close to this amount.</t>
  </si>
  <si>
    <t>2018-19 Budget</t>
  </si>
  <si>
    <t>2016-17 Actual as basis for estimate for 2018-19 budget</t>
  </si>
  <si>
    <t xml:space="preserve">Estimate the SWD count for 2018-19 using the </t>
  </si>
  <si>
    <t>October 2017 BEDS Day counts as a reasonableness</t>
  </si>
  <si>
    <t>2017-18 Actual as basis for estimate for 2018-19 budget</t>
  </si>
  <si>
    <t>2018-19</t>
  </si>
  <si>
    <t>TAB 14 COL. B1</t>
  </si>
  <si>
    <t>TAB 4                    COL. L11 &amp; M11</t>
  </si>
  <si>
    <t>Make sure Tab 15 cell B1 says "Eligibility".</t>
  </si>
  <si>
    <t>A3101 Basic Formula Aid  - Excess Cost Aid portion only</t>
  </si>
  <si>
    <t xml:space="preserve">(From Grants Finance Website) </t>
  </si>
  <si>
    <t>http://www.p12.nysed.gov/sedcar/federal.htm</t>
  </si>
  <si>
    <t>or:</t>
  </si>
  <si>
    <t>TAB 14         Column A - D</t>
  </si>
  <si>
    <t>TAB 14       Column A - C, F</t>
  </si>
  <si>
    <t>A3101 Basic Formula Aid - Excess Cost Portion only</t>
  </si>
  <si>
    <t>http://www.p12.nysed.gov/specialed/finance/idea-grant-application-guidance.html</t>
  </si>
  <si>
    <t>Available at:</t>
  </si>
  <si>
    <t>(Line 85 of Schedule A3 of ST-3)</t>
  </si>
  <si>
    <r>
      <t xml:space="preserve">A3101 Basic Formula Aid - </t>
    </r>
    <r>
      <rPr>
        <b/>
        <sz val="11"/>
        <color theme="1"/>
        <rFont val="Calibri"/>
        <family val="2"/>
        <scheme val="minor"/>
      </rPr>
      <t>Excess Cost Aid portion only</t>
    </r>
    <r>
      <rPr>
        <sz val="11"/>
        <color theme="1"/>
        <rFont val="Calibri"/>
        <family val="2"/>
        <scheme val="minor"/>
      </rPr>
      <t xml:space="preserve"> (Line 79)</t>
    </r>
  </si>
  <si>
    <r>
      <rPr>
        <b/>
        <sz val="14"/>
        <color rgb="FFFF0000"/>
        <rFont val="Calibri"/>
        <family val="2"/>
        <scheme val="minor"/>
      </rPr>
      <t>NEW</t>
    </r>
    <r>
      <rPr>
        <b/>
        <sz val="14"/>
        <color theme="1"/>
        <rFont val="Calibri"/>
        <family val="2"/>
        <scheme val="minor"/>
      </rPr>
      <t>: Go to Tab 12 and change Column B, Row 1 to "Compliance".</t>
    </r>
  </si>
  <si>
    <r>
      <t xml:space="preserve">   Make sure to include only Summer </t>
    </r>
    <r>
      <rPr>
        <b/>
        <sz val="14"/>
        <color theme="1"/>
        <rFont val="Calibri"/>
        <family val="2"/>
      </rPr>
      <t xml:space="preserve">§4408 </t>
    </r>
    <r>
      <rPr>
        <b/>
        <sz val="14"/>
        <color theme="1"/>
        <rFont val="Calibri"/>
        <family val="2"/>
        <scheme val="minor"/>
      </rPr>
      <t>program in F3289 below</t>
    </r>
  </si>
  <si>
    <r>
      <t xml:space="preserve">  Make sure Summer </t>
    </r>
    <r>
      <rPr>
        <b/>
        <sz val="14"/>
        <color theme="1"/>
        <rFont val="Calibri"/>
        <family val="2"/>
      </rPr>
      <t>§4408</t>
    </r>
    <r>
      <rPr>
        <b/>
        <sz val="14"/>
        <color theme="1"/>
        <rFont val="Calibri"/>
        <family val="2"/>
        <scheme val="minor"/>
      </rPr>
      <t xml:space="preserve"> program costs were reported on ST-3</t>
    </r>
  </si>
  <si>
    <t xml:space="preserve">Be consistent between years with the Special Aid Fund programs included here.  F2253 is for Section 4408 Summer Program and must be included, if program operated.  If you included other special education programs for 13-17 reporting, you should include them for 17-18 reporting, as well.  </t>
  </si>
  <si>
    <t>After Entering Local Expenditures and State Expenditures separately, See Below, verify Total here and Tab 11, Column M, Row 30 agree</t>
  </si>
  <si>
    <t>IMPORTANT: Make sure that Tab 12 - Column B, Row 1 is set to "Compliance".</t>
  </si>
  <si>
    <t>Tab 11 - Column I, Row 1</t>
  </si>
  <si>
    <t>After Entering Local Expenditures and State Expenditures separately, See Below, verify Amount here and Tab 11, Column M, Row 31 agree</t>
  </si>
  <si>
    <t>Tab 11 - Columns H, I, K</t>
  </si>
  <si>
    <t>Account Title for Column H of Tab 11:</t>
  </si>
  <si>
    <t>Tab 11 - Columns M</t>
  </si>
  <si>
    <t>Agree to Tab 11, Column K, Row 30</t>
  </si>
  <si>
    <t>Agree to Tab 11, Column K, Row 31</t>
  </si>
  <si>
    <t>Tab 11 - Columns H, I and L</t>
  </si>
  <si>
    <t>Line 10 - Column L</t>
  </si>
  <si>
    <t>Line 10 - Column M</t>
  </si>
  <si>
    <t>2019-20 Budget</t>
  </si>
  <si>
    <t xml:space="preserve">Estimate the SWD count for 2019-20 using the </t>
  </si>
  <si>
    <t>October 2018 BEDS Day counts as a reasonableness</t>
  </si>
  <si>
    <t>-----&gt;</t>
  </si>
  <si>
    <t>(Budget for Excess Cost Aid should include "Public EC Setaside (A)" + "2019-20 Public EC High Cost Aid (B)" + "Private EC Aid (C)")  See example of where information is in budget runs.</t>
  </si>
  <si>
    <t>TAB 4                    COL. L12 &amp; M12</t>
  </si>
  <si>
    <t>TAB 17 COL. B1</t>
  </si>
  <si>
    <t>Make sure Tab 18 cell B1 says "Eligibility".</t>
  </si>
  <si>
    <t>Example of 2019-20 State Aid Budget Run for Excess Cost Aid:</t>
  </si>
  <si>
    <t>If don't have approved budget, recommended to use 2018-19 Actual</t>
  </si>
  <si>
    <t>estimate for 2019-20 budget</t>
  </si>
  <si>
    <t xml:space="preserve">If don't have approved budget, recommended to use 2018-19 </t>
  </si>
  <si>
    <t>Actual as basis (if determined already, otherwise 2017-18 Actual)</t>
  </si>
  <si>
    <t>as an estimate for 2019-20 budget</t>
  </si>
  <si>
    <t xml:space="preserve"> as basis (if determined already, otherwise 2017-18 Actual) as an </t>
  </si>
  <si>
    <t>TAB 17         Columns A - D</t>
  </si>
  <si>
    <t>TAB 17        Columns A - C, E</t>
  </si>
  <si>
    <t>DCSAA1_s</t>
  </si>
  <si>
    <t>DCSAL1_s</t>
  </si>
  <si>
    <t xml:space="preserve"> 05/14/19</t>
  </si>
  <si>
    <t>Q(FA0097) 00 2019-20 PUBLIC EC HIGH COST AID</t>
  </si>
  <si>
    <t>R(FA0101) 00 2019-20 PRIVATE EXCESS COST AID</t>
  </si>
  <si>
    <t>AF(SE0003) 00 PUBLIC EXCESS COST SET-ASIDE</t>
  </si>
  <si>
    <t>DISTRICT TOTALS</t>
  </si>
  <si>
    <t>010100</t>
  </si>
  <si>
    <t>ALBANY</t>
  </si>
  <si>
    <t>010201</t>
  </si>
  <si>
    <t>BERNE KNOX</t>
  </si>
  <si>
    <t>010306</t>
  </si>
  <si>
    <t>BETHLEHEM</t>
  </si>
  <si>
    <t>010402</t>
  </si>
  <si>
    <t>RAVENA COEYMAN</t>
  </si>
  <si>
    <t>010500</t>
  </si>
  <si>
    <t>COHOES</t>
  </si>
  <si>
    <t>010601</t>
  </si>
  <si>
    <t>SOUTH COLONIE</t>
  </si>
  <si>
    <t>010615</t>
  </si>
  <si>
    <t>MENANDS</t>
  </si>
  <si>
    <t>010623</t>
  </si>
  <si>
    <t>NORTH COLONIE</t>
  </si>
  <si>
    <t>010701</t>
  </si>
  <si>
    <t>GREEN ISLAND</t>
  </si>
  <si>
    <t>010802</t>
  </si>
  <si>
    <t>GUILDERLAND</t>
  </si>
  <si>
    <t>011003</t>
  </si>
  <si>
    <t>VOORHEESVILLE</t>
  </si>
  <si>
    <t>011200</t>
  </si>
  <si>
    <t>WATERVLIET</t>
  </si>
  <si>
    <t>020101</t>
  </si>
  <si>
    <t>ALFRED ALMOND</t>
  </si>
  <si>
    <t>020601</t>
  </si>
  <si>
    <t>ANDOVER</t>
  </si>
  <si>
    <t>020702</t>
  </si>
  <si>
    <t>GENESEE VALLEY</t>
  </si>
  <si>
    <t>020801</t>
  </si>
  <si>
    <t>BELFAST</t>
  </si>
  <si>
    <t>021102</t>
  </si>
  <si>
    <t>CANASERAGA</t>
  </si>
  <si>
    <t>021601</t>
  </si>
  <si>
    <t>FRIENDSHIP</t>
  </si>
  <si>
    <t>022001</t>
  </si>
  <si>
    <t>FILLMORE</t>
  </si>
  <si>
    <t>022101</t>
  </si>
  <si>
    <t>WHITESVILLE</t>
  </si>
  <si>
    <t>022302</t>
  </si>
  <si>
    <t>CUBA-RUSHFORD</t>
  </si>
  <si>
    <t>022401</t>
  </si>
  <si>
    <t>SCIO</t>
  </si>
  <si>
    <t>022601</t>
  </si>
  <si>
    <t>WELLSVILLE</t>
  </si>
  <si>
    <t>022902</t>
  </si>
  <si>
    <t>BOLIVAR-RICHBG</t>
  </si>
  <si>
    <t>030101</t>
  </si>
  <si>
    <t>CHENANGO FORKS</t>
  </si>
  <si>
    <t>030200</t>
  </si>
  <si>
    <t>BINGHAMTON</t>
  </si>
  <si>
    <t>030501</t>
  </si>
  <si>
    <t>HARPURSVILLE</t>
  </si>
  <si>
    <t>030601</t>
  </si>
  <si>
    <t>SUSQUEHANNA VA</t>
  </si>
  <si>
    <t>030701</t>
  </si>
  <si>
    <t>CHENANGO VALLE</t>
  </si>
  <si>
    <t>031101</t>
  </si>
  <si>
    <t>MAINE ENDWELL</t>
  </si>
  <si>
    <t>031301</t>
  </si>
  <si>
    <t>DEPOSIT</t>
  </si>
  <si>
    <t>031401</t>
  </si>
  <si>
    <t>WHITNEY POINT</t>
  </si>
  <si>
    <t>031501</t>
  </si>
  <si>
    <t>UNION-ENDICOTT</t>
  </si>
  <si>
    <t>031502</t>
  </si>
  <si>
    <t>JOHNSON   CITY</t>
  </si>
  <si>
    <t>031601</t>
  </si>
  <si>
    <t>VESTAL</t>
  </si>
  <si>
    <t>031701</t>
  </si>
  <si>
    <t>WINDSOR</t>
  </si>
  <si>
    <t>040204</t>
  </si>
  <si>
    <t>WEST VALLEY</t>
  </si>
  <si>
    <t>040302</t>
  </si>
  <si>
    <t>ALLEGANY-LIMES</t>
  </si>
  <si>
    <t>040901</t>
  </si>
  <si>
    <t>ELLICOTTVILLE</t>
  </si>
  <si>
    <t>041101</t>
  </si>
  <si>
    <t>FRANKLINVILLE</t>
  </si>
  <si>
    <t>041401</t>
  </si>
  <si>
    <t>HINSDALE</t>
  </si>
  <si>
    <t>042302</t>
  </si>
  <si>
    <t>CATTARAUGUS-LI</t>
  </si>
  <si>
    <t>042400</t>
  </si>
  <si>
    <t>OLEAN</t>
  </si>
  <si>
    <t>042801</t>
  </si>
  <si>
    <t>GOWANDA</t>
  </si>
  <si>
    <t>042901</t>
  </si>
  <si>
    <t>PORTVILLE</t>
  </si>
  <si>
    <t>043001</t>
  </si>
  <si>
    <t>RANDOLPH</t>
  </si>
  <si>
    <t>043200</t>
  </si>
  <si>
    <t>SALAMANCA</t>
  </si>
  <si>
    <t>043501</t>
  </si>
  <si>
    <t>YORKSHRE-PIONE</t>
  </si>
  <si>
    <t>050100</t>
  </si>
  <si>
    <t>AUBURN</t>
  </si>
  <si>
    <t>050301</t>
  </si>
  <si>
    <t>WEEDSPORT</t>
  </si>
  <si>
    <t>050401</t>
  </si>
  <si>
    <t>CATO MERIDIAN</t>
  </si>
  <si>
    <t>050701</t>
  </si>
  <si>
    <t>SOUTHERN CAYUG</t>
  </si>
  <si>
    <t>051101</t>
  </si>
  <si>
    <t>PORT BYRON</t>
  </si>
  <si>
    <t>051301</t>
  </si>
  <si>
    <t>MORAVIA</t>
  </si>
  <si>
    <t>051901</t>
  </si>
  <si>
    <t>UNION SPRINGS</t>
  </si>
  <si>
    <t>060201</t>
  </si>
  <si>
    <t>SOUTHWESTERN</t>
  </si>
  <si>
    <t>060301</t>
  </si>
  <si>
    <t>FREWSBURG</t>
  </si>
  <si>
    <t>060401</t>
  </si>
  <si>
    <t>CASSADAGA VALL</t>
  </si>
  <si>
    <t>060503</t>
  </si>
  <si>
    <t>CHAUTAUQUA</t>
  </si>
  <si>
    <t>060601</t>
  </si>
  <si>
    <t>PINE VALLEY</t>
  </si>
  <si>
    <t>060701</t>
  </si>
  <si>
    <t>CLYMER</t>
  </si>
  <si>
    <t>060800</t>
  </si>
  <si>
    <t>DUNKIRK</t>
  </si>
  <si>
    <t>061001</t>
  </si>
  <si>
    <t>BEMUS POINT</t>
  </si>
  <si>
    <t>061101</t>
  </si>
  <si>
    <t>FALCONER</t>
  </si>
  <si>
    <t>061501</t>
  </si>
  <si>
    <t>SILVER CREEK</t>
  </si>
  <si>
    <t>061503</t>
  </si>
  <si>
    <t>FORESTVILLE</t>
  </si>
  <si>
    <t>061601</t>
  </si>
  <si>
    <t>PANAMA</t>
  </si>
  <si>
    <t>061700</t>
  </si>
  <si>
    <t>JAMESTOWN</t>
  </si>
  <si>
    <t>062201</t>
  </si>
  <si>
    <t>FREDONIA</t>
  </si>
  <si>
    <t>062301</t>
  </si>
  <si>
    <t>BROCTON</t>
  </si>
  <si>
    <t>062401</t>
  </si>
  <si>
    <t>RIPLEY</t>
  </si>
  <si>
    <t>062601</t>
  </si>
  <si>
    <t>SHERMAN</t>
  </si>
  <si>
    <t>062901</t>
  </si>
  <si>
    <t>WESTFIELD</t>
  </si>
  <si>
    <t>070600</t>
  </si>
  <si>
    <t>ELMIRA</t>
  </si>
  <si>
    <t>070901</t>
  </si>
  <si>
    <t>HORSEHEADS</t>
  </si>
  <si>
    <t>070902</t>
  </si>
  <si>
    <t>ELMIRA HEIGHTS</t>
  </si>
  <si>
    <t>080101</t>
  </si>
  <si>
    <t>AFTON</t>
  </si>
  <si>
    <t>080201</t>
  </si>
  <si>
    <t>BAINBRIDGE GUI</t>
  </si>
  <si>
    <t>080601</t>
  </si>
  <si>
    <t>GREENE</t>
  </si>
  <si>
    <t>081003</t>
  </si>
  <si>
    <t>UNADILLA</t>
  </si>
  <si>
    <t>081200</t>
  </si>
  <si>
    <t>NORWICH</t>
  </si>
  <si>
    <t>081401</t>
  </si>
  <si>
    <t>GRGETWN-SO OTS</t>
  </si>
  <si>
    <t>081501</t>
  </si>
  <si>
    <t>OXFORD</t>
  </si>
  <si>
    <t>082001</t>
  </si>
  <si>
    <t>SHERBURNE EARL</t>
  </si>
  <si>
    <t>090201</t>
  </si>
  <si>
    <t>AUSABLE VALLEY</t>
  </si>
  <si>
    <t>090301</t>
  </si>
  <si>
    <t>BEEKMANTOWN</t>
  </si>
  <si>
    <t>090501</t>
  </si>
  <si>
    <t>NORTHEASTERN</t>
  </si>
  <si>
    <t>090601</t>
  </si>
  <si>
    <t>CHAZY</t>
  </si>
  <si>
    <t>090901</t>
  </si>
  <si>
    <t>NORTHRN ADIRON</t>
  </si>
  <si>
    <t>091101</t>
  </si>
  <si>
    <t>PERU</t>
  </si>
  <si>
    <t>091200</t>
  </si>
  <si>
    <t>PLATTSBURGH</t>
  </si>
  <si>
    <t>091402</t>
  </si>
  <si>
    <t>SARANAC</t>
  </si>
  <si>
    <t>100501</t>
  </si>
  <si>
    <t>COPAKE-TACONIC</t>
  </si>
  <si>
    <t>100902</t>
  </si>
  <si>
    <t>GERMANTOWN</t>
  </si>
  <si>
    <t>101001</t>
  </si>
  <si>
    <t>CHATHAM</t>
  </si>
  <si>
    <t>101300</t>
  </si>
  <si>
    <t>HUDSON</t>
  </si>
  <si>
    <t>101401</t>
  </si>
  <si>
    <t>KINDERHOOK</t>
  </si>
  <si>
    <t>101601</t>
  </si>
  <si>
    <t>NEW LEBANON</t>
  </si>
  <si>
    <t>110101</t>
  </si>
  <si>
    <t>CINCINNATUS</t>
  </si>
  <si>
    <t>110200</t>
  </si>
  <si>
    <t>CORTLAND</t>
  </si>
  <si>
    <t>110304</t>
  </si>
  <si>
    <t>MCGRAW</t>
  </si>
  <si>
    <t>110701</t>
  </si>
  <si>
    <t>HOMER</t>
  </si>
  <si>
    <t>110901</t>
  </si>
  <si>
    <t>MARATHON</t>
  </si>
  <si>
    <t>120102</t>
  </si>
  <si>
    <t>ANDES</t>
  </si>
  <si>
    <t>120301</t>
  </si>
  <si>
    <t>DOWNSVILLE</t>
  </si>
  <si>
    <t>120401</t>
  </si>
  <si>
    <t>CHARLOTTE VALL</t>
  </si>
  <si>
    <t>120501</t>
  </si>
  <si>
    <t>DELHI</t>
  </si>
  <si>
    <t>120701</t>
  </si>
  <si>
    <t>FRANKLIN</t>
  </si>
  <si>
    <t>120906</t>
  </si>
  <si>
    <t>HANCOCK</t>
  </si>
  <si>
    <t>121401</t>
  </si>
  <si>
    <t>MARGARETVILLE</t>
  </si>
  <si>
    <t>121502</t>
  </si>
  <si>
    <t>ROXBURY</t>
  </si>
  <si>
    <t>121601</t>
  </si>
  <si>
    <t>SIDNEY</t>
  </si>
  <si>
    <t>121701</t>
  </si>
  <si>
    <t>STAMFORD</t>
  </si>
  <si>
    <t>121702</t>
  </si>
  <si>
    <t>S. KORTRIGHT</t>
  </si>
  <si>
    <t>121901</t>
  </si>
  <si>
    <t>WALTON</t>
  </si>
  <si>
    <t>130200</t>
  </si>
  <si>
    <t>BEACON</t>
  </si>
  <si>
    <t>130502</t>
  </si>
  <si>
    <t>DOVER</t>
  </si>
  <si>
    <t>130801</t>
  </si>
  <si>
    <t>HYDE PARK</t>
  </si>
  <si>
    <t>131101</t>
  </si>
  <si>
    <t>NORTHEAST</t>
  </si>
  <si>
    <t>131201</t>
  </si>
  <si>
    <t>PAWLING</t>
  </si>
  <si>
    <t>131301</t>
  </si>
  <si>
    <t>PINE PLAINS</t>
  </si>
  <si>
    <t>131500</t>
  </si>
  <si>
    <t>POUGHKEEPSIE</t>
  </si>
  <si>
    <t>131601</t>
  </si>
  <si>
    <t>ARLINGTON</t>
  </si>
  <si>
    <t>131602</t>
  </si>
  <si>
    <t>SPACKENKILL</t>
  </si>
  <si>
    <t>131701</t>
  </si>
  <si>
    <t>RED HOOK</t>
  </si>
  <si>
    <t>131801</t>
  </si>
  <si>
    <t>RHINEBECK</t>
  </si>
  <si>
    <t>132101</t>
  </si>
  <si>
    <t>WAPPINGERS</t>
  </si>
  <si>
    <t>132201</t>
  </si>
  <si>
    <t>MILLBROOK</t>
  </si>
  <si>
    <t>140101</t>
  </si>
  <si>
    <t>ALDEN</t>
  </si>
  <si>
    <t>140201</t>
  </si>
  <si>
    <t>AMHERST</t>
  </si>
  <si>
    <t>140203</t>
  </si>
  <si>
    <t>WILLIAMSVILLE</t>
  </si>
  <si>
    <t>140207</t>
  </si>
  <si>
    <t>SWEET HOME</t>
  </si>
  <si>
    <t>140301</t>
  </si>
  <si>
    <t>EAST AURORA</t>
  </si>
  <si>
    <t>140600</t>
  </si>
  <si>
    <t>BUFFALO</t>
  </si>
  <si>
    <t>140701</t>
  </si>
  <si>
    <t>CHEEKTOWAGA</t>
  </si>
  <si>
    <t>140702</t>
  </si>
  <si>
    <t>MARYVALE</t>
  </si>
  <si>
    <t>140703</t>
  </si>
  <si>
    <t>CLEVELAND HILL</t>
  </si>
  <si>
    <t>140707</t>
  </si>
  <si>
    <t>DEPEW</t>
  </si>
  <si>
    <t>140709</t>
  </si>
  <si>
    <t>SLOAN</t>
  </si>
  <si>
    <t>140801</t>
  </si>
  <si>
    <t>CLARENCE</t>
  </si>
  <si>
    <t>141101</t>
  </si>
  <si>
    <t>SPRINGVILLE-GR</t>
  </si>
  <si>
    <t>141201</t>
  </si>
  <si>
    <t>EDEN</t>
  </si>
  <si>
    <t>141301</t>
  </si>
  <si>
    <t>IROQUOIS</t>
  </si>
  <si>
    <t>141401</t>
  </si>
  <si>
    <t>EVANS-BRANT</t>
  </si>
  <si>
    <t>141501</t>
  </si>
  <si>
    <t>GRAND ISLAND</t>
  </si>
  <si>
    <t>141601</t>
  </si>
  <si>
    <t>HAMBURG</t>
  </si>
  <si>
    <t>141604</t>
  </si>
  <si>
    <t>FRONTIER</t>
  </si>
  <si>
    <t>141701</t>
  </si>
  <si>
    <t>HOLLAND</t>
  </si>
  <si>
    <t>141800</t>
  </si>
  <si>
    <t>LACKAWANNA</t>
  </si>
  <si>
    <t>141901</t>
  </si>
  <si>
    <t>LANCASTER</t>
  </si>
  <si>
    <t>142101</t>
  </si>
  <si>
    <t>AKRON</t>
  </si>
  <si>
    <t>142201</t>
  </si>
  <si>
    <t>NORTH COLLINS</t>
  </si>
  <si>
    <t>142301</t>
  </si>
  <si>
    <t>ORCHARD PARK</t>
  </si>
  <si>
    <t>142500</t>
  </si>
  <si>
    <t>TONAWANDA</t>
  </si>
  <si>
    <t>142601</t>
  </si>
  <si>
    <t>KENMORE</t>
  </si>
  <si>
    <t>142801</t>
  </si>
  <si>
    <t>WEST SENECA</t>
  </si>
  <si>
    <t>150203</t>
  </si>
  <si>
    <t>CROWN POINT</t>
  </si>
  <si>
    <t>150301</t>
  </si>
  <si>
    <t>ELIZABETHTOWN</t>
  </si>
  <si>
    <t>150601</t>
  </si>
  <si>
    <t>KEENE</t>
  </si>
  <si>
    <t>150801</t>
  </si>
  <si>
    <t>MINERVA</t>
  </si>
  <si>
    <t>150901</t>
  </si>
  <si>
    <t>MORIAH</t>
  </si>
  <si>
    <t>151001</t>
  </si>
  <si>
    <t>NEWCOMB</t>
  </si>
  <si>
    <t>151102</t>
  </si>
  <si>
    <t>LAKE PLACID</t>
  </si>
  <si>
    <t>151401</t>
  </si>
  <si>
    <t>SCHROON LAKE</t>
  </si>
  <si>
    <t>151501</t>
  </si>
  <si>
    <t>TICONDEROGA</t>
  </si>
  <si>
    <t>151601</t>
  </si>
  <si>
    <t>WESTPORT</t>
  </si>
  <si>
    <t>151701</t>
  </si>
  <si>
    <t>WILLSBORO</t>
  </si>
  <si>
    <t>160101</t>
  </si>
  <si>
    <t>TUPPER LAKE</t>
  </si>
  <si>
    <t>160801</t>
  </si>
  <si>
    <t>CHATEAUGAY</t>
  </si>
  <si>
    <t>161201</t>
  </si>
  <si>
    <t>SALMON RIVER</t>
  </si>
  <si>
    <t>161401</t>
  </si>
  <si>
    <t>SARANAC LAKE</t>
  </si>
  <si>
    <t>161501</t>
  </si>
  <si>
    <t>MALONE</t>
  </si>
  <si>
    <t>161601</t>
  </si>
  <si>
    <t>BRUSHTON MOIRA</t>
  </si>
  <si>
    <t>161801</t>
  </si>
  <si>
    <t>ST REGIS FALLS</t>
  </si>
  <si>
    <t>170301</t>
  </si>
  <si>
    <t>WHEELERVILLE</t>
  </si>
  <si>
    <t>170500</t>
  </si>
  <si>
    <t>GLOVERSVILLE</t>
  </si>
  <si>
    <t>170600</t>
  </si>
  <si>
    <t>JOHNSTOWN</t>
  </si>
  <si>
    <t>170801</t>
  </si>
  <si>
    <t>MAYFIELD</t>
  </si>
  <si>
    <t>170901</t>
  </si>
  <si>
    <t>NORTHVILLE</t>
  </si>
  <si>
    <t>171102</t>
  </si>
  <si>
    <t>BROADALBIN-PER</t>
  </si>
  <si>
    <t>180202</t>
  </si>
  <si>
    <t>ALEXANDER</t>
  </si>
  <si>
    <t>180300</t>
  </si>
  <si>
    <t>BATAVIA</t>
  </si>
  <si>
    <t>180701</t>
  </si>
  <si>
    <t>BYRON BERGEN</t>
  </si>
  <si>
    <t>180901</t>
  </si>
  <si>
    <t>ELBA</t>
  </si>
  <si>
    <t>181001</t>
  </si>
  <si>
    <t>LE ROY</t>
  </si>
  <si>
    <t>181101</t>
  </si>
  <si>
    <t>OAKFIELD ALABA</t>
  </si>
  <si>
    <t>181201</t>
  </si>
  <si>
    <t>PAVILION</t>
  </si>
  <si>
    <t>181302</t>
  </si>
  <si>
    <t>PEMBROKE</t>
  </si>
  <si>
    <t>190301</t>
  </si>
  <si>
    <t>CAIRO-DURHAM</t>
  </si>
  <si>
    <t>190401</t>
  </si>
  <si>
    <t>CATSKILL</t>
  </si>
  <si>
    <t>190501</t>
  </si>
  <si>
    <t>COXSACKIE ATHE</t>
  </si>
  <si>
    <t>190701</t>
  </si>
  <si>
    <t>GREENVILLE</t>
  </si>
  <si>
    <t>190901</t>
  </si>
  <si>
    <t>HUNTER TANNERS</t>
  </si>
  <si>
    <t>191401</t>
  </si>
  <si>
    <t>WINDHAM ASHLAN</t>
  </si>
  <si>
    <t>200401</t>
  </si>
  <si>
    <t>INDIAN LAKE</t>
  </si>
  <si>
    <t>200601</t>
  </si>
  <si>
    <t>LAKE PLEASANT</t>
  </si>
  <si>
    <t>200701</t>
  </si>
  <si>
    <t>LONG LAKE</t>
  </si>
  <si>
    <t>200901</t>
  </si>
  <si>
    <t>WELLS</t>
  </si>
  <si>
    <t>210302</t>
  </si>
  <si>
    <t>WEST CANADA VA</t>
  </si>
  <si>
    <t>210402</t>
  </si>
  <si>
    <t>FRANKFORT-SCHU</t>
  </si>
  <si>
    <t>210601</t>
  </si>
  <si>
    <t>HERKIMER</t>
  </si>
  <si>
    <t>210800</t>
  </si>
  <si>
    <t>LITTLE FALLS</t>
  </si>
  <si>
    <t>211003</t>
  </si>
  <si>
    <t>DOLGEVILLE</t>
  </si>
  <si>
    <t>211103</t>
  </si>
  <si>
    <t>POLAND</t>
  </si>
  <si>
    <t>211701</t>
  </si>
  <si>
    <t>VAN HORNSVILLE</t>
  </si>
  <si>
    <t>211901</t>
  </si>
  <si>
    <t>TOWN OF WEBB</t>
  </si>
  <si>
    <t>212001</t>
  </si>
  <si>
    <t>MT MARKHAM CSD</t>
  </si>
  <si>
    <t>212101</t>
  </si>
  <si>
    <t>CENTRAL VALLEY</t>
  </si>
  <si>
    <t>220101</t>
  </si>
  <si>
    <t>S. JEFFERSON</t>
  </si>
  <si>
    <t>220202</t>
  </si>
  <si>
    <t>ALEXANDRIA</t>
  </si>
  <si>
    <t>220301</t>
  </si>
  <si>
    <t>INDIAN RIVER</t>
  </si>
  <si>
    <t>220401</t>
  </si>
  <si>
    <t>GENERAL BROWN</t>
  </si>
  <si>
    <t>220701</t>
  </si>
  <si>
    <t>THOUSAND ISLAN</t>
  </si>
  <si>
    <t>220909</t>
  </si>
  <si>
    <t>BELLEVILLE-HEN</t>
  </si>
  <si>
    <t>221001</t>
  </si>
  <si>
    <t>SACKETS HARBOR</t>
  </si>
  <si>
    <t>221301</t>
  </si>
  <si>
    <t>LYME</t>
  </si>
  <si>
    <t>221401</t>
  </si>
  <si>
    <t>LA FARGEVILLE</t>
  </si>
  <si>
    <t>222000</t>
  </si>
  <si>
    <t>WATERTOWN</t>
  </si>
  <si>
    <t>222201</t>
  </si>
  <si>
    <t>CARTHAGE</t>
  </si>
  <si>
    <t>230201</t>
  </si>
  <si>
    <t>COPENHAGEN</t>
  </si>
  <si>
    <t>230301</t>
  </si>
  <si>
    <t>HARRISVILLE</t>
  </si>
  <si>
    <t>230901</t>
  </si>
  <si>
    <t>LOWVILLE</t>
  </si>
  <si>
    <t>231101</t>
  </si>
  <si>
    <t>SOUTH LEWIS</t>
  </si>
  <si>
    <t>231301</t>
  </si>
  <si>
    <t>BEAVER RIVER</t>
  </si>
  <si>
    <t>240101</t>
  </si>
  <si>
    <t>AVON</t>
  </si>
  <si>
    <t>240201</t>
  </si>
  <si>
    <t>CALEDONIA MUMF</t>
  </si>
  <si>
    <t>240401</t>
  </si>
  <si>
    <t>GENESEO</t>
  </si>
  <si>
    <t>240801</t>
  </si>
  <si>
    <t>LIVONIA</t>
  </si>
  <si>
    <t>240901</t>
  </si>
  <si>
    <t>MOUNT MORRIS</t>
  </si>
  <si>
    <t>241001</t>
  </si>
  <si>
    <t>DANSVILLE</t>
  </si>
  <si>
    <t>241101</t>
  </si>
  <si>
    <t>DALTON-NUNDA</t>
  </si>
  <si>
    <t>241701</t>
  </si>
  <si>
    <t>YORK</t>
  </si>
  <si>
    <t>250109</t>
  </si>
  <si>
    <t>BROOKFIELD</t>
  </si>
  <si>
    <t>250201</t>
  </si>
  <si>
    <t>CAZENOVIA</t>
  </si>
  <si>
    <t>250301</t>
  </si>
  <si>
    <t>DE RUYTER</t>
  </si>
  <si>
    <t>250401</t>
  </si>
  <si>
    <t>MORRISVILLE EA</t>
  </si>
  <si>
    <t>250701</t>
  </si>
  <si>
    <t>HAMILTON</t>
  </si>
  <si>
    <t>250901</t>
  </si>
  <si>
    <t>CANASTOTA</t>
  </si>
  <si>
    <t>251101</t>
  </si>
  <si>
    <t>MADISON</t>
  </si>
  <si>
    <t>251400</t>
  </si>
  <si>
    <t>ONEIDA CITY</t>
  </si>
  <si>
    <t>251501</t>
  </si>
  <si>
    <t>STOCKBRIDGE VA</t>
  </si>
  <si>
    <t>251601</t>
  </si>
  <si>
    <t>CHITTENANGO</t>
  </si>
  <si>
    <t>260101</t>
  </si>
  <si>
    <t>BRIGHTON</t>
  </si>
  <si>
    <t>260401</t>
  </si>
  <si>
    <t>GATES CHILI</t>
  </si>
  <si>
    <t>260501</t>
  </si>
  <si>
    <t>GREECE</t>
  </si>
  <si>
    <t>260801</t>
  </si>
  <si>
    <t>E. IRONDEQUOIT</t>
  </si>
  <si>
    <t>260803</t>
  </si>
  <si>
    <t>W. IRONDEQUOIT</t>
  </si>
  <si>
    <t>260901</t>
  </si>
  <si>
    <t>HONEOYE FALLS</t>
  </si>
  <si>
    <t>261001</t>
  </si>
  <si>
    <t>SPENCERPORT</t>
  </si>
  <si>
    <t>261101</t>
  </si>
  <si>
    <t>HILTON</t>
  </si>
  <si>
    <t>261201</t>
  </si>
  <si>
    <t>PENFIELD</t>
  </si>
  <si>
    <t>261301</t>
  </si>
  <si>
    <t>FAIRPORT</t>
  </si>
  <si>
    <t>261313</t>
  </si>
  <si>
    <t>EAST ROCHESTER</t>
  </si>
  <si>
    <t>261401</t>
  </si>
  <si>
    <t>PITTSFORD</t>
  </si>
  <si>
    <t>261501</t>
  </si>
  <si>
    <t>CHURCHVILLE CH</t>
  </si>
  <si>
    <t>261600</t>
  </si>
  <si>
    <t>ROCHESTER</t>
  </si>
  <si>
    <t>261701</t>
  </si>
  <si>
    <t>RUSH HENRIETTA</t>
  </si>
  <si>
    <t>261801</t>
  </si>
  <si>
    <t>BROCKPORT</t>
  </si>
  <si>
    <t>261901</t>
  </si>
  <si>
    <t>WEBSTER</t>
  </si>
  <si>
    <t>262001</t>
  </si>
  <si>
    <t>WHEATLAND CHIL</t>
  </si>
  <si>
    <t>270100</t>
  </si>
  <si>
    <t>AMSTERDAM</t>
  </si>
  <si>
    <t>270301</t>
  </si>
  <si>
    <t>CANAJOHARIE</t>
  </si>
  <si>
    <t>270601</t>
  </si>
  <si>
    <t>FONDA FULTONVI</t>
  </si>
  <si>
    <t>270701</t>
  </si>
  <si>
    <t>FORT PLAIN</t>
  </si>
  <si>
    <t>271201</t>
  </si>
  <si>
    <t>OP-EPH-ST JHNS</t>
  </si>
  <si>
    <t>280100</t>
  </si>
  <si>
    <t>GLEN COVE</t>
  </si>
  <si>
    <t>280201</t>
  </si>
  <si>
    <t>HEMPSTEAD</t>
  </si>
  <si>
    <t>280202</t>
  </si>
  <si>
    <t>UNIONDALE</t>
  </si>
  <si>
    <t>280203</t>
  </si>
  <si>
    <t>EAST MEADOW</t>
  </si>
  <si>
    <t>280204</t>
  </si>
  <si>
    <t>NORTH BELLMORE</t>
  </si>
  <si>
    <t>280205</t>
  </si>
  <si>
    <t>LEVITTOWN</t>
  </si>
  <si>
    <t>280206</t>
  </si>
  <si>
    <t>SEAFORD</t>
  </si>
  <si>
    <t>280207</t>
  </si>
  <si>
    <t>BELLMORE</t>
  </si>
  <si>
    <t>280208</t>
  </si>
  <si>
    <t>ROOSEVELT</t>
  </si>
  <si>
    <t>280209</t>
  </si>
  <si>
    <t>FREEPORT</t>
  </si>
  <si>
    <t>280210</t>
  </si>
  <si>
    <t>BALDWIN</t>
  </si>
  <si>
    <t>280211</t>
  </si>
  <si>
    <t>OCEANSIDE</t>
  </si>
  <si>
    <t>280212</t>
  </si>
  <si>
    <t>MALVERNE</t>
  </si>
  <si>
    <t>280213</t>
  </si>
  <si>
    <t>V STR THIRTEEN</t>
  </si>
  <si>
    <t>280214</t>
  </si>
  <si>
    <t>HEWLETT WOODME</t>
  </si>
  <si>
    <t>280215</t>
  </si>
  <si>
    <t>LAWRENCE</t>
  </si>
  <si>
    <t>280216</t>
  </si>
  <si>
    <t>ELMONT</t>
  </si>
  <si>
    <t>280217</t>
  </si>
  <si>
    <t>FRANKLIN SQUAR</t>
  </si>
  <si>
    <t>280218</t>
  </si>
  <si>
    <t>GARDEN CITY</t>
  </si>
  <si>
    <t>280219</t>
  </si>
  <si>
    <t>EAST ROCKAWAY</t>
  </si>
  <si>
    <t>280220</t>
  </si>
  <si>
    <t>LYNBROOK</t>
  </si>
  <si>
    <t>280221</t>
  </si>
  <si>
    <t>ROCKVILLE CENT</t>
  </si>
  <si>
    <t>280222</t>
  </si>
  <si>
    <t>FLORAL PARK</t>
  </si>
  <si>
    <t>280223</t>
  </si>
  <si>
    <t>WANTAGH</t>
  </si>
  <si>
    <t>280224</t>
  </si>
  <si>
    <t>V STR TWENTY-F</t>
  </si>
  <si>
    <t>280225</t>
  </si>
  <si>
    <t>MERRICK</t>
  </si>
  <si>
    <t>280226</t>
  </si>
  <si>
    <t>ISLAND TREES</t>
  </si>
  <si>
    <t>280227</t>
  </si>
  <si>
    <t>WEST HEMPSTEAD</t>
  </si>
  <si>
    <t>280229</t>
  </si>
  <si>
    <t>NORTH MERRICK</t>
  </si>
  <si>
    <t>280230</t>
  </si>
  <si>
    <t>VALLEY STR UF</t>
  </si>
  <si>
    <t>280231</t>
  </si>
  <si>
    <t>ISLAND PARK</t>
  </si>
  <si>
    <t>280251</t>
  </si>
  <si>
    <t>VALLEY STR CHS</t>
  </si>
  <si>
    <t>280252</t>
  </si>
  <si>
    <t>SEWANHAKA</t>
  </si>
  <si>
    <t>280253</t>
  </si>
  <si>
    <t>BELLMORE-MERRI</t>
  </si>
  <si>
    <t>280300</t>
  </si>
  <si>
    <t>LONG BEACH</t>
  </si>
  <si>
    <t>280401</t>
  </si>
  <si>
    <t>WESTBURY</t>
  </si>
  <si>
    <t>280402</t>
  </si>
  <si>
    <t>EAST WILLISTON</t>
  </si>
  <si>
    <t>280403</t>
  </si>
  <si>
    <t>ROSLYN</t>
  </si>
  <si>
    <t>280404</t>
  </si>
  <si>
    <t>PORT WASHINGTO</t>
  </si>
  <si>
    <t>280405</t>
  </si>
  <si>
    <t>NEW HYDE PARK</t>
  </si>
  <si>
    <t>280406</t>
  </si>
  <si>
    <t>MANHASSET</t>
  </si>
  <si>
    <t>280407</t>
  </si>
  <si>
    <t>GREAT NECK</t>
  </si>
  <si>
    <t>280409</t>
  </si>
  <si>
    <t>HERRICKS</t>
  </si>
  <si>
    <t>280410</t>
  </si>
  <si>
    <t>MINEOLA</t>
  </si>
  <si>
    <t>280411</t>
  </si>
  <si>
    <t>CARLE PLACE</t>
  </si>
  <si>
    <t>280501</t>
  </si>
  <si>
    <t>NORTH SHORE</t>
  </si>
  <si>
    <t>280502</t>
  </si>
  <si>
    <t>SYOSSET</t>
  </si>
  <si>
    <t>280503</t>
  </si>
  <si>
    <t>LOCUST VALLEY</t>
  </si>
  <si>
    <t>280504</t>
  </si>
  <si>
    <t>PLAINVIEW</t>
  </si>
  <si>
    <t>280506</t>
  </si>
  <si>
    <t>OYSTER BAY</t>
  </si>
  <si>
    <t>280515</t>
  </si>
  <si>
    <t>JERICHO</t>
  </si>
  <si>
    <t>280517</t>
  </si>
  <si>
    <t>HICKSVILLE</t>
  </si>
  <si>
    <t>280518</t>
  </si>
  <si>
    <t>PLAINEDGE</t>
  </si>
  <si>
    <t>280521</t>
  </si>
  <si>
    <t>BETHPAGE</t>
  </si>
  <si>
    <t>280522</t>
  </si>
  <si>
    <t>FARMINGDALE</t>
  </si>
  <si>
    <t>280523</t>
  </si>
  <si>
    <t>MASSAPEQUA</t>
  </si>
  <si>
    <t>300000</t>
  </si>
  <si>
    <t>NEW YORK CITY</t>
  </si>
  <si>
    <t>400301</t>
  </si>
  <si>
    <t>LEWISTON PORTE</t>
  </si>
  <si>
    <t>400400</t>
  </si>
  <si>
    <t>LOCKPORT</t>
  </si>
  <si>
    <t>400601</t>
  </si>
  <si>
    <t>NEWFANE</t>
  </si>
  <si>
    <t>400701</t>
  </si>
  <si>
    <t>NIAGARA WHEATF</t>
  </si>
  <si>
    <t>400800</t>
  </si>
  <si>
    <t>NIAGARA FALLS</t>
  </si>
  <si>
    <t>400900</t>
  </si>
  <si>
    <t>N. TONAWANDA</t>
  </si>
  <si>
    <t>401001</t>
  </si>
  <si>
    <t>STARPOINT</t>
  </si>
  <si>
    <t>401201</t>
  </si>
  <si>
    <t>ROYALTON HARTL</t>
  </si>
  <si>
    <t>401301</t>
  </si>
  <si>
    <t>BARKER</t>
  </si>
  <si>
    <t>401501</t>
  </si>
  <si>
    <t>WILSON</t>
  </si>
  <si>
    <t>410401</t>
  </si>
  <si>
    <t>ADIRONDACK</t>
  </si>
  <si>
    <t>410601</t>
  </si>
  <si>
    <t>CAMDEN</t>
  </si>
  <si>
    <t>411101</t>
  </si>
  <si>
    <t>CLINTON</t>
  </si>
  <si>
    <t>411501</t>
  </si>
  <si>
    <t>NEW HARTFORD</t>
  </si>
  <si>
    <t>411504</t>
  </si>
  <si>
    <t>NEW YORK MILLS</t>
  </si>
  <si>
    <t>411603</t>
  </si>
  <si>
    <t>SAUQUOIT VALLE</t>
  </si>
  <si>
    <t>411701</t>
  </si>
  <si>
    <t>REMSEN</t>
  </si>
  <si>
    <t>411800</t>
  </si>
  <si>
    <t>ROME</t>
  </si>
  <si>
    <t>411902</t>
  </si>
  <si>
    <t>WATERVILLE</t>
  </si>
  <si>
    <t>412000</t>
  </si>
  <si>
    <t>SHERRILL</t>
  </si>
  <si>
    <t>412201</t>
  </si>
  <si>
    <t>HOLLAND PATENT</t>
  </si>
  <si>
    <t>412300</t>
  </si>
  <si>
    <t>UTICA</t>
  </si>
  <si>
    <t>412801</t>
  </si>
  <si>
    <t>WESTMORELAND</t>
  </si>
  <si>
    <t>412901</t>
  </si>
  <si>
    <t>ORISKANY</t>
  </si>
  <si>
    <t>412902</t>
  </si>
  <si>
    <t>WHITESBORO</t>
  </si>
  <si>
    <t>420101</t>
  </si>
  <si>
    <t>WEST GENESEE</t>
  </si>
  <si>
    <t>420303</t>
  </si>
  <si>
    <t>NORTH SYRACUSE</t>
  </si>
  <si>
    <t>420401</t>
  </si>
  <si>
    <t>E SYRACUSE-MIN</t>
  </si>
  <si>
    <t>420411</t>
  </si>
  <si>
    <t>JAMESVILLE-DEW</t>
  </si>
  <si>
    <t>420501</t>
  </si>
  <si>
    <t>JORDAN ELBRIDG</t>
  </si>
  <si>
    <t>420601</t>
  </si>
  <si>
    <t>FABIUS-POMPEY</t>
  </si>
  <si>
    <t>420701</t>
  </si>
  <si>
    <t>WESTHILL</t>
  </si>
  <si>
    <t>420702</t>
  </si>
  <si>
    <t>SOLVAY</t>
  </si>
  <si>
    <t>420807</t>
  </si>
  <si>
    <t>LA FAYETTE</t>
  </si>
  <si>
    <t>420901</t>
  </si>
  <si>
    <t>BALDWINSVILLE</t>
  </si>
  <si>
    <t>421001</t>
  </si>
  <si>
    <t>FAYETTEVILLE</t>
  </si>
  <si>
    <t>421101</t>
  </si>
  <si>
    <t>MARCELLUS</t>
  </si>
  <si>
    <t>421201</t>
  </si>
  <si>
    <t>ONONDAGA</t>
  </si>
  <si>
    <t>421501</t>
  </si>
  <si>
    <t>LIVERPOOL</t>
  </si>
  <si>
    <t>421504</t>
  </si>
  <si>
    <t>LYNCOURT</t>
  </si>
  <si>
    <t>421601</t>
  </si>
  <si>
    <t>SKANEATELES</t>
  </si>
  <si>
    <t>421800</t>
  </si>
  <si>
    <t>SYRACUSE</t>
  </si>
  <si>
    <t>421902</t>
  </si>
  <si>
    <t>TULLY</t>
  </si>
  <si>
    <t>430300</t>
  </si>
  <si>
    <t>CANANDAIGUA</t>
  </si>
  <si>
    <t>430501</t>
  </si>
  <si>
    <t>EAST BLOOMFIEL</t>
  </si>
  <si>
    <t>430700</t>
  </si>
  <si>
    <t>GENEVA</t>
  </si>
  <si>
    <t>430901</t>
  </si>
  <si>
    <t>GORHAM-MIDDLES</t>
  </si>
  <si>
    <t>431101</t>
  </si>
  <si>
    <t>MANCHSTR-SHRTS</t>
  </si>
  <si>
    <t>431201</t>
  </si>
  <si>
    <t>NAPLES</t>
  </si>
  <si>
    <t>431301</t>
  </si>
  <si>
    <t>PHELPS-CLIFTON</t>
  </si>
  <si>
    <t>431401</t>
  </si>
  <si>
    <t>HONEOYE</t>
  </si>
  <si>
    <t>431701</t>
  </si>
  <si>
    <t>VICTOR</t>
  </si>
  <si>
    <t>440102</t>
  </si>
  <si>
    <t>WASHINGTONVILL</t>
  </si>
  <si>
    <t>440201</t>
  </si>
  <si>
    <t>CHESTER</t>
  </si>
  <si>
    <t>440301</t>
  </si>
  <si>
    <t>CORNWALL</t>
  </si>
  <si>
    <t>440401</t>
  </si>
  <si>
    <t>PINE BUSH</t>
  </si>
  <si>
    <t>440601</t>
  </si>
  <si>
    <t>GOSHEN</t>
  </si>
  <si>
    <t>440901</t>
  </si>
  <si>
    <t>HIGHLAND FALLS</t>
  </si>
  <si>
    <t>441000</t>
  </si>
  <si>
    <t>MIDDLETOWN</t>
  </si>
  <si>
    <t>441101</t>
  </si>
  <si>
    <t>MINISINK VALLE</t>
  </si>
  <si>
    <t>441201</t>
  </si>
  <si>
    <t>MONROE WOODBUR</t>
  </si>
  <si>
    <t>441202</t>
  </si>
  <si>
    <t>KIRYAS JOEL</t>
  </si>
  <si>
    <t>441301</t>
  </si>
  <si>
    <t>VALLEY-MONTGMR</t>
  </si>
  <si>
    <t>441600</t>
  </si>
  <si>
    <t>NEWBURGH</t>
  </si>
  <si>
    <t>441800</t>
  </si>
  <si>
    <t>PORT JERVIS</t>
  </si>
  <si>
    <t>441903</t>
  </si>
  <si>
    <t>TUXEDO</t>
  </si>
  <si>
    <t>442101</t>
  </si>
  <si>
    <t>WARWICK VALLEY</t>
  </si>
  <si>
    <t>442111</t>
  </si>
  <si>
    <t>GREENWOOD LAKE</t>
  </si>
  <si>
    <t>442115</t>
  </si>
  <si>
    <t>FLORIDA</t>
  </si>
  <si>
    <t>450101</t>
  </si>
  <si>
    <t>ALBION</t>
  </si>
  <si>
    <t>450607</t>
  </si>
  <si>
    <t>KENDALL</t>
  </si>
  <si>
    <t>450704</t>
  </si>
  <si>
    <t>HOLLEY</t>
  </si>
  <si>
    <t>450801</t>
  </si>
  <si>
    <t>MEDINA</t>
  </si>
  <si>
    <t>451001</t>
  </si>
  <si>
    <t>LYNDONVILLE</t>
  </si>
  <si>
    <t>460102</t>
  </si>
  <si>
    <t>ALTMAR PARISH</t>
  </si>
  <si>
    <t>460500</t>
  </si>
  <si>
    <t>FULTON</t>
  </si>
  <si>
    <t>460701</t>
  </si>
  <si>
    <t>HANNIBAL</t>
  </si>
  <si>
    <t>460801</t>
  </si>
  <si>
    <t>CENTRAL SQUARE</t>
  </si>
  <si>
    <t>460901</t>
  </si>
  <si>
    <t>MEXICO</t>
  </si>
  <si>
    <t>461300</t>
  </si>
  <si>
    <t>OSWEGO</t>
  </si>
  <si>
    <t>461801</t>
  </si>
  <si>
    <t>PULASKI</t>
  </si>
  <si>
    <t>461901</t>
  </si>
  <si>
    <t>SANDY CREEK</t>
  </si>
  <si>
    <t>462001</t>
  </si>
  <si>
    <t>PHOENIX</t>
  </si>
  <si>
    <t>470202</t>
  </si>
  <si>
    <t>GLBTSVLLE-MT U</t>
  </si>
  <si>
    <t>470501</t>
  </si>
  <si>
    <t>EDMESTON</t>
  </si>
  <si>
    <t>470801</t>
  </si>
  <si>
    <t>LAURENS</t>
  </si>
  <si>
    <t>470901</t>
  </si>
  <si>
    <t>SCHENEVUS</t>
  </si>
  <si>
    <t>471101</t>
  </si>
  <si>
    <t>MILFORD</t>
  </si>
  <si>
    <t>471201</t>
  </si>
  <si>
    <t>MORRIS</t>
  </si>
  <si>
    <t>471400</t>
  </si>
  <si>
    <t>ONEONTA</t>
  </si>
  <si>
    <t>471601</t>
  </si>
  <si>
    <t>OTEGO-UNADILLA</t>
  </si>
  <si>
    <t>471701</t>
  </si>
  <si>
    <t>COOPERSTOWN</t>
  </si>
  <si>
    <t>472001</t>
  </si>
  <si>
    <t>RICHFIELD SPRI</t>
  </si>
  <si>
    <t>472202</t>
  </si>
  <si>
    <t>CHERRY VLY-SPR</t>
  </si>
  <si>
    <t>472506</t>
  </si>
  <si>
    <t>WORCESTER</t>
  </si>
  <si>
    <t>480101</t>
  </si>
  <si>
    <t>MAHOPAC</t>
  </si>
  <si>
    <t>480102</t>
  </si>
  <si>
    <t>CARMEL</t>
  </si>
  <si>
    <t>480401</t>
  </si>
  <si>
    <t>HALDANE</t>
  </si>
  <si>
    <t>480404</t>
  </si>
  <si>
    <t>GARRISON</t>
  </si>
  <si>
    <t>480503</t>
  </si>
  <si>
    <t>PUTNAM VALLEY</t>
  </si>
  <si>
    <t>480601</t>
  </si>
  <si>
    <t>BREWSTER</t>
  </si>
  <si>
    <t>490101</t>
  </si>
  <si>
    <t>BERLIN</t>
  </si>
  <si>
    <t>490202</t>
  </si>
  <si>
    <t>BRUNSWICK CENT</t>
  </si>
  <si>
    <t>490301</t>
  </si>
  <si>
    <t>EAST GREENBUSH</t>
  </si>
  <si>
    <t>490501</t>
  </si>
  <si>
    <t>HOOSICK FALLS</t>
  </si>
  <si>
    <t>490601</t>
  </si>
  <si>
    <t>LANSINGBURGH</t>
  </si>
  <si>
    <t>490804</t>
  </si>
  <si>
    <t>WYNANTSKILL</t>
  </si>
  <si>
    <t>491200</t>
  </si>
  <si>
    <t>RENSSELAER</t>
  </si>
  <si>
    <t>491302</t>
  </si>
  <si>
    <t>AVERILL PARK</t>
  </si>
  <si>
    <t>491401</t>
  </si>
  <si>
    <t>HOOSIC VALLEY</t>
  </si>
  <si>
    <t>491501</t>
  </si>
  <si>
    <t>SCHODACK</t>
  </si>
  <si>
    <t>491700</t>
  </si>
  <si>
    <t>TROY</t>
  </si>
  <si>
    <t>500101</t>
  </si>
  <si>
    <t>CLARKSTOWN</t>
  </si>
  <si>
    <t>500108</t>
  </si>
  <si>
    <t>NANUET</t>
  </si>
  <si>
    <t>500201</t>
  </si>
  <si>
    <t>HAVERSTRAW-ST</t>
  </si>
  <si>
    <t>500301</t>
  </si>
  <si>
    <t>S. ORANGETOWN</t>
  </si>
  <si>
    <t>500304</t>
  </si>
  <si>
    <t>NYACK</t>
  </si>
  <si>
    <t>500308</t>
  </si>
  <si>
    <t>PEARL RIVER</t>
  </si>
  <si>
    <t>500401</t>
  </si>
  <si>
    <t>SUFFERN</t>
  </si>
  <si>
    <t>500402</t>
  </si>
  <si>
    <t>EAST RAMAPO</t>
  </si>
  <si>
    <t>510101</t>
  </si>
  <si>
    <t>BRASHER FALLS</t>
  </si>
  <si>
    <t>510201</t>
  </si>
  <si>
    <t>CANTON</t>
  </si>
  <si>
    <t>510401</t>
  </si>
  <si>
    <t>CLIFTON FINE</t>
  </si>
  <si>
    <t>510501</t>
  </si>
  <si>
    <t>COLTON PIERREP</t>
  </si>
  <si>
    <t>511101</t>
  </si>
  <si>
    <t>GOUVERNEUR</t>
  </si>
  <si>
    <t>511201</t>
  </si>
  <si>
    <t>HAMMOND</t>
  </si>
  <si>
    <t>511301</t>
  </si>
  <si>
    <t>HERMON DEKALB</t>
  </si>
  <si>
    <t>511602</t>
  </si>
  <si>
    <t>LISBON</t>
  </si>
  <si>
    <t>511901</t>
  </si>
  <si>
    <t>MADRID WADDING</t>
  </si>
  <si>
    <t>512001</t>
  </si>
  <si>
    <t>MASSENA</t>
  </si>
  <si>
    <t>512101</t>
  </si>
  <si>
    <t>MORRISTOWN</t>
  </si>
  <si>
    <t>512201</t>
  </si>
  <si>
    <t>NORWOOD NORFOL</t>
  </si>
  <si>
    <t>512300</t>
  </si>
  <si>
    <t>OGDENSBURG</t>
  </si>
  <si>
    <t>512404</t>
  </si>
  <si>
    <t>HEUVELTON</t>
  </si>
  <si>
    <t>512501</t>
  </si>
  <si>
    <t>PARISHVILLE</t>
  </si>
  <si>
    <t>512902</t>
  </si>
  <si>
    <t>POTSDAM</t>
  </si>
  <si>
    <t>513102</t>
  </si>
  <si>
    <t>EDWARDS-KNOX</t>
  </si>
  <si>
    <t>520101</t>
  </si>
  <si>
    <t>BURNT HILLS</t>
  </si>
  <si>
    <t>520302</t>
  </si>
  <si>
    <t>SHENENDEHOWA</t>
  </si>
  <si>
    <t>520401</t>
  </si>
  <si>
    <t>CORINTH</t>
  </si>
  <si>
    <t>520601</t>
  </si>
  <si>
    <t>EDINBURG</t>
  </si>
  <si>
    <t>520701</t>
  </si>
  <si>
    <t>GALWAY</t>
  </si>
  <si>
    <t>521200</t>
  </si>
  <si>
    <t>MECHANICVILLE</t>
  </si>
  <si>
    <t>521301</t>
  </si>
  <si>
    <t>BALLSTON SPA</t>
  </si>
  <si>
    <t>521401</t>
  </si>
  <si>
    <t>S. GLENS FALLS</t>
  </si>
  <si>
    <t>521701</t>
  </si>
  <si>
    <t>SCHUYLERVILLE</t>
  </si>
  <si>
    <t>521800</t>
  </si>
  <si>
    <t>SARATOGA SPRIN</t>
  </si>
  <si>
    <t>522001</t>
  </si>
  <si>
    <t>STILLWATER</t>
  </si>
  <si>
    <t>522101</t>
  </si>
  <si>
    <t>WATERFORD</t>
  </si>
  <si>
    <t>530101</t>
  </si>
  <si>
    <t>DUANESBURG</t>
  </si>
  <si>
    <t>530202</t>
  </si>
  <si>
    <t>SCOTIA GLENVIL</t>
  </si>
  <si>
    <t>530301</t>
  </si>
  <si>
    <t>NISKAYUNA</t>
  </si>
  <si>
    <t>530501</t>
  </si>
  <si>
    <t>SCHALMONT</t>
  </si>
  <si>
    <t>530515</t>
  </si>
  <si>
    <t>MOHONASEN</t>
  </si>
  <si>
    <t>530600</t>
  </si>
  <si>
    <t>SCHENECTADY</t>
  </si>
  <si>
    <t>540801</t>
  </si>
  <si>
    <t>GILBOA CONESVI</t>
  </si>
  <si>
    <t>540901</t>
  </si>
  <si>
    <t>JEFFERSON</t>
  </si>
  <si>
    <t>541001</t>
  </si>
  <si>
    <t>MIDDLEBURGH</t>
  </si>
  <si>
    <t>541102</t>
  </si>
  <si>
    <t>COBLESKL-RICHM</t>
  </si>
  <si>
    <t>541201</t>
  </si>
  <si>
    <t>SCHOHARIE</t>
  </si>
  <si>
    <t>541401</t>
  </si>
  <si>
    <t>SHARON SPRINGS</t>
  </si>
  <si>
    <t>550101</t>
  </si>
  <si>
    <t>ODESSA MONTOUR</t>
  </si>
  <si>
    <t>550301</t>
  </si>
  <si>
    <t>WATKINS GLEN</t>
  </si>
  <si>
    <t>560501</t>
  </si>
  <si>
    <t>SOUTH SENECA</t>
  </si>
  <si>
    <t>560603</t>
  </si>
  <si>
    <t>ROMULUS</t>
  </si>
  <si>
    <t>560701</t>
  </si>
  <si>
    <t>SENECA FALLS</t>
  </si>
  <si>
    <t>561006</t>
  </si>
  <si>
    <t>WATERLOO CENT</t>
  </si>
  <si>
    <t>570101</t>
  </si>
  <si>
    <t>ADDISON</t>
  </si>
  <si>
    <t>570201</t>
  </si>
  <si>
    <t>AVOCA</t>
  </si>
  <si>
    <t>570302</t>
  </si>
  <si>
    <t>BATH</t>
  </si>
  <si>
    <t>570401</t>
  </si>
  <si>
    <t>BRADFORD</t>
  </si>
  <si>
    <t>570603</t>
  </si>
  <si>
    <t>CAMPBELL-SAVON</t>
  </si>
  <si>
    <t>571000</t>
  </si>
  <si>
    <t>CORNING</t>
  </si>
  <si>
    <t>571502</t>
  </si>
  <si>
    <t>CANISTEO-GREEN</t>
  </si>
  <si>
    <t>571800</t>
  </si>
  <si>
    <t>HORNELL</t>
  </si>
  <si>
    <t>571901</t>
  </si>
  <si>
    <t>ARKPORT</t>
  </si>
  <si>
    <t>572301</t>
  </si>
  <si>
    <t>PRATTSBURG</t>
  </si>
  <si>
    <t>572702</t>
  </si>
  <si>
    <t>JASPER-TRPSBRG</t>
  </si>
  <si>
    <t>572901</t>
  </si>
  <si>
    <t>HAMMONDSPORT</t>
  </si>
  <si>
    <t>573002</t>
  </si>
  <si>
    <t>WAYLAND-COHOCT</t>
  </si>
  <si>
    <t>580101</t>
  </si>
  <si>
    <t>BABYLON</t>
  </si>
  <si>
    <t>580102</t>
  </si>
  <si>
    <t>WEST BABYLON</t>
  </si>
  <si>
    <t>580103</t>
  </si>
  <si>
    <t>NORTH BABYLON</t>
  </si>
  <si>
    <t>580104</t>
  </si>
  <si>
    <t>LINDENHURST</t>
  </si>
  <si>
    <t>580105</t>
  </si>
  <si>
    <t>COPIAGUE</t>
  </si>
  <si>
    <t>580106</t>
  </si>
  <si>
    <t>AMITYVILLE</t>
  </si>
  <si>
    <t>580107</t>
  </si>
  <si>
    <t>DEER PARK</t>
  </si>
  <si>
    <t>580109</t>
  </si>
  <si>
    <t>WYANDANCH</t>
  </si>
  <si>
    <t>580201</t>
  </si>
  <si>
    <t>THREE VILLAGE</t>
  </si>
  <si>
    <t>580203</t>
  </si>
  <si>
    <t>COMSEWOGUE</t>
  </si>
  <si>
    <t>580205</t>
  </si>
  <si>
    <t>SACHEM</t>
  </si>
  <si>
    <t>580206</t>
  </si>
  <si>
    <t>PORT JEFFERSON</t>
  </si>
  <si>
    <t>580207</t>
  </si>
  <si>
    <t>MOUNT SINAI</t>
  </si>
  <si>
    <t>580208</t>
  </si>
  <si>
    <t>MILLER PLACE</t>
  </si>
  <si>
    <t>580209</t>
  </si>
  <si>
    <t>ROCKY POINT</t>
  </si>
  <si>
    <t>580211</t>
  </si>
  <si>
    <t>MIDDLE COUNTRY</t>
  </si>
  <si>
    <t>580212</t>
  </si>
  <si>
    <t>LONGWOOD</t>
  </si>
  <si>
    <t>580224</t>
  </si>
  <si>
    <t>PATCHOGUE-MEDF</t>
  </si>
  <si>
    <t>580232</t>
  </si>
  <si>
    <t>WILLIAM FLOYD</t>
  </si>
  <si>
    <t>580233</t>
  </si>
  <si>
    <t>CENTER MORICHE</t>
  </si>
  <si>
    <t>580234</t>
  </si>
  <si>
    <t>EAST MORICHES</t>
  </si>
  <si>
    <t>580235</t>
  </si>
  <si>
    <t>SOUTH COUNTRY</t>
  </si>
  <si>
    <t>580301</t>
  </si>
  <si>
    <t>EAST HAMPTON</t>
  </si>
  <si>
    <t>580303</t>
  </si>
  <si>
    <t>AMAGANSETT</t>
  </si>
  <si>
    <t>580304</t>
  </si>
  <si>
    <t>SPRINGS</t>
  </si>
  <si>
    <t>580305</t>
  </si>
  <si>
    <t>SAG HARBOR</t>
  </si>
  <si>
    <t>580306</t>
  </si>
  <si>
    <t>MONTAUK</t>
  </si>
  <si>
    <t>580401</t>
  </si>
  <si>
    <t>ELWOOD</t>
  </si>
  <si>
    <t>580402</t>
  </si>
  <si>
    <t>COLD SPRING HA</t>
  </si>
  <si>
    <t>580403</t>
  </si>
  <si>
    <t>HUNTINGTON</t>
  </si>
  <si>
    <t>580404</t>
  </si>
  <si>
    <t>NORTHPORT</t>
  </si>
  <si>
    <t>580405</t>
  </si>
  <si>
    <t>HALF HOLLOW HI</t>
  </si>
  <si>
    <t>580406</t>
  </si>
  <si>
    <t>HARBORFIELDS</t>
  </si>
  <si>
    <t>580410</t>
  </si>
  <si>
    <t>COMMACK</t>
  </si>
  <si>
    <t>580413</t>
  </si>
  <si>
    <t>S. HUNTINGTON</t>
  </si>
  <si>
    <t>580501</t>
  </si>
  <si>
    <t>BAY SHORE</t>
  </si>
  <si>
    <t>580502</t>
  </si>
  <si>
    <t>ISLIP</t>
  </si>
  <si>
    <t>580503</t>
  </si>
  <si>
    <t>EAST ISLIP</t>
  </si>
  <si>
    <t>580504</t>
  </si>
  <si>
    <t>SAYVILLE</t>
  </si>
  <si>
    <t>580505</t>
  </si>
  <si>
    <t>BAYPORT BLUE P</t>
  </si>
  <si>
    <t>580506</t>
  </si>
  <si>
    <t>HAUPPAUGE</t>
  </si>
  <si>
    <t>580507</t>
  </si>
  <si>
    <t>CONNETQUOT</t>
  </si>
  <si>
    <t>580509</t>
  </si>
  <si>
    <t>WEST ISLIP</t>
  </si>
  <si>
    <t>580512</t>
  </si>
  <si>
    <t>BRENTWOOD</t>
  </si>
  <si>
    <t>580513</t>
  </si>
  <si>
    <t>CENTRAL ISLIP</t>
  </si>
  <si>
    <t>580514</t>
  </si>
  <si>
    <t>FIRE ISLAND</t>
  </si>
  <si>
    <t>580601</t>
  </si>
  <si>
    <t>SHOREHAM-WADIN</t>
  </si>
  <si>
    <t>580602</t>
  </si>
  <si>
    <t>RIVERHEAD</t>
  </si>
  <si>
    <t>580701</t>
  </si>
  <si>
    <t>SHELTER ISLAND</t>
  </si>
  <si>
    <t>580801</t>
  </si>
  <si>
    <t>SMITHTOWN</t>
  </si>
  <si>
    <t>580805</t>
  </si>
  <si>
    <t>KINGS PARK</t>
  </si>
  <si>
    <t>580901</t>
  </si>
  <si>
    <t>REMSENBURG</t>
  </si>
  <si>
    <t>580902</t>
  </si>
  <si>
    <t>WESTHAMPTON BE</t>
  </si>
  <si>
    <t>580903</t>
  </si>
  <si>
    <t>QUOGUE</t>
  </si>
  <si>
    <t>580905</t>
  </si>
  <si>
    <t>HAMPTON BAYS</t>
  </si>
  <si>
    <t>580906</t>
  </si>
  <si>
    <t>SOUTHAMPTON</t>
  </si>
  <si>
    <t>580909</t>
  </si>
  <si>
    <t>BRIDGEHAMPTON</t>
  </si>
  <si>
    <t>580912</t>
  </si>
  <si>
    <t>EASTPORT-SOUTH</t>
  </si>
  <si>
    <t>580913</t>
  </si>
  <si>
    <t>TUCKAHOE COMMO</t>
  </si>
  <si>
    <t>580917</t>
  </si>
  <si>
    <t>EAST QUOGUE</t>
  </si>
  <si>
    <t>581002</t>
  </si>
  <si>
    <t>OYSTERPONDS</t>
  </si>
  <si>
    <t>581004</t>
  </si>
  <si>
    <t>FISHERS ISLAND</t>
  </si>
  <si>
    <t>581005</t>
  </si>
  <si>
    <t>SOUTHOLD</t>
  </si>
  <si>
    <t>581010</t>
  </si>
  <si>
    <t>GREENPORT</t>
  </si>
  <si>
    <t>581012</t>
  </si>
  <si>
    <t>MATTITUCK-CUTC</t>
  </si>
  <si>
    <t>590501</t>
  </si>
  <si>
    <t>FALLSBURG</t>
  </si>
  <si>
    <t>590801</t>
  </si>
  <si>
    <t>ELDRED</t>
  </si>
  <si>
    <t>590901</t>
  </si>
  <si>
    <t>LIBERTY</t>
  </si>
  <si>
    <t>591201</t>
  </si>
  <si>
    <t>TRI VALLEY</t>
  </si>
  <si>
    <t>591301</t>
  </si>
  <si>
    <t>ROSCOE</t>
  </si>
  <si>
    <t>591302</t>
  </si>
  <si>
    <t>LIVINGSTON MAN</t>
  </si>
  <si>
    <t>591401</t>
  </si>
  <si>
    <t>MONTICELLO</t>
  </si>
  <si>
    <t>591502</t>
  </si>
  <si>
    <t>SULLIVAN WEST</t>
  </si>
  <si>
    <t>600101</t>
  </si>
  <si>
    <t>WAVERLY</t>
  </si>
  <si>
    <t>600301</t>
  </si>
  <si>
    <t>CANDOR</t>
  </si>
  <si>
    <t>600402</t>
  </si>
  <si>
    <t>NEWARK VALLEY</t>
  </si>
  <si>
    <t>600601</t>
  </si>
  <si>
    <t>OWEGO-APALACHI</t>
  </si>
  <si>
    <t>600801</t>
  </si>
  <si>
    <t>SPENCER VAN ET</t>
  </si>
  <si>
    <t>600903</t>
  </si>
  <si>
    <t>TIOGA</t>
  </si>
  <si>
    <t>610301</t>
  </si>
  <si>
    <t>DRYDEN</t>
  </si>
  <si>
    <t>610501</t>
  </si>
  <si>
    <t>GROTON</t>
  </si>
  <si>
    <t>610600</t>
  </si>
  <si>
    <t>ITHACA</t>
  </si>
  <si>
    <t>610801</t>
  </si>
  <si>
    <t>LANSING</t>
  </si>
  <si>
    <t>610901</t>
  </si>
  <si>
    <t>NEWFIELD</t>
  </si>
  <si>
    <t>611001</t>
  </si>
  <si>
    <t>TRUMANSBURG</t>
  </si>
  <si>
    <t>620600</t>
  </si>
  <si>
    <t>KINGSTON</t>
  </si>
  <si>
    <t>620803</t>
  </si>
  <si>
    <t>HIGHLAND</t>
  </si>
  <si>
    <t>620901</t>
  </si>
  <si>
    <t>RONDOUT VALLEY</t>
  </si>
  <si>
    <t>621001</t>
  </si>
  <si>
    <t>MARLBORO</t>
  </si>
  <si>
    <t>621101</t>
  </si>
  <si>
    <t>NEW PALTZ</t>
  </si>
  <si>
    <t>621201</t>
  </si>
  <si>
    <t>ONTEORA</t>
  </si>
  <si>
    <t>621601</t>
  </si>
  <si>
    <t>SAUGERTIES</t>
  </si>
  <si>
    <t>621801</t>
  </si>
  <si>
    <t>WALLKILL</t>
  </si>
  <si>
    <t>622002</t>
  </si>
  <si>
    <t>ELLENVILLE</t>
  </si>
  <si>
    <t>630101</t>
  </si>
  <si>
    <t>BOLTON</t>
  </si>
  <si>
    <t>630202</t>
  </si>
  <si>
    <t>NORTH WARREN</t>
  </si>
  <si>
    <t>630300</t>
  </si>
  <si>
    <t>GLENS FALLS</t>
  </si>
  <si>
    <t>630601</t>
  </si>
  <si>
    <t>JOHNSBURG</t>
  </si>
  <si>
    <t>630701</t>
  </si>
  <si>
    <t>LAKE GEORGE</t>
  </si>
  <si>
    <t>630801</t>
  </si>
  <si>
    <t>HADLEY LUZERNE</t>
  </si>
  <si>
    <t>630902</t>
  </si>
  <si>
    <t>QUEENSBURY</t>
  </si>
  <si>
    <t>630918</t>
  </si>
  <si>
    <t>GLENS FALLS CO</t>
  </si>
  <si>
    <t>631201</t>
  </si>
  <si>
    <t>WARRENSBURG</t>
  </si>
  <si>
    <t>640101</t>
  </si>
  <si>
    <t>ARGYLE</t>
  </si>
  <si>
    <t>640502</t>
  </si>
  <si>
    <t>FORT ANN</t>
  </si>
  <si>
    <t>640601</t>
  </si>
  <si>
    <t>FORT EDWARD</t>
  </si>
  <si>
    <t>640701</t>
  </si>
  <si>
    <t>GRANVILLE</t>
  </si>
  <si>
    <t>640801</t>
  </si>
  <si>
    <t>GREENWICH</t>
  </si>
  <si>
    <t>641001</t>
  </si>
  <si>
    <t>HARTFORD</t>
  </si>
  <si>
    <t>641301</t>
  </si>
  <si>
    <t>HUDSON FALLS</t>
  </si>
  <si>
    <t>641401</t>
  </si>
  <si>
    <t>PUTNAM</t>
  </si>
  <si>
    <t>641501</t>
  </si>
  <si>
    <t>SALEM</t>
  </si>
  <si>
    <t>641610</t>
  </si>
  <si>
    <t>CAMBRIDGE</t>
  </si>
  <si>
    <t>641701</t>
  </si>
  <si>
    <t>WHITEHALL</t>
  </si>
  <si>
    <t>650101</t>
  </si>
  <si>
    <t>NEWARK</t>
  </si>
  <si>
    <t>650301</t>
  </si>
  <si>
    <t>CLYDE-SAVANNAH</t>
  </si>
  <si>
    <t>650501</t>
  </si>
  <si>
    <t>LYONS</t>
  </si>
  <si>
    <t>650701</t>
  </si>
  <si>
    <t>MARION</t>
  </si>
  <si>
    <t>650801</t>
  </si>
  <si>
    <t>WAYNE</t>
  </si>
  <si>
    <t>650901</t>
  </si>
  <si>
    <t>PALMYRA-MACEDO</t>
  </si>
  <si>
    <t>650902</t>
  </si>
  <si>
    <t>GANANDA</t>
  </si>
  <si>
    <t>651201</t>
  </si>
  <si>
    <t>SODUS</t>
  </si>
  <si>
    <t>651402</t>
  </si>
  <si>
    <t>WILLIAMSON</t>
  </si>
  <si>
    <t>651501</t>
  </si>
  <si>
    <t>N. ROSE-WOLCOT</t>
  </si>
  <si>
    <t>651503</t>
  </si>
  <si>
    <t>RED CREEK</t>
  </si>
  <si>
    <t>660101</t>
  </si>
  <si>
    <t>KATONAH LEWISB</t>
  </si>
  <si>
    <t>660102</t>
  </si>
  <si>
    <t>BEDFORD</t>
  </si>
  <si>
    <t>660202</t>
  </si>
  <si>
    <t>CROTON HARMON</t>
  </si>
  <si>
    <t>660203</t>
  </si>
  <si>
    <t>HENDRICK HUDSO</t>
  </si>
  <si>
    <t>660301</t>
  </si>
  <si>
    <t>EASTCHESTER</t>
  </si>
  <si>
    <t>660302</t>
  </si>
  <si>
    <t>TUCKAHOE</t>
  </si>
  <si>
    <t>660303</t>
  </si>
  <si>
    <t>BRONXVILLE</t>
  </si>
  <si>
    <t>660401</t>
  </si>
  <si>
    <t>TARRYTOWN</t>
  </si>
  <si>
    <t>660402</t>
  </si>
  <si>
    <t>IRVINGTON</t>
  </si>
  <si>
    <t>660403</t>
  </si>
  <si>
    <t>DOBBS FERRY</t>
  </si>
  <si>
    <t>660404</t>
  </si>
  <si>
    <t>HASTINGS ON HU</t>
  </si>
  <si>
    <t>660405</t>
  </si>
  <si>
    <t>ARDSLEY</t>
  </si>
  <si>
    <t>660406</t>
  </si>
  <si>
    <t>EDGEMONT</t>
  </si>
  <si>
    <t>660407</t>
  </si>
  <si>
    <t>GREENBURGH</t>
  </si>
  <si>
    <t>660409</t>
  </si>
  <si>
    <t>ELMSFORD</t>
  </si>
  <si>
    <t>660501</t>
  </si>
  <si>
    <t>HARRISON</t>
  </si>
  <si>
    <t>660701</t>
  </si>
  <si>
    <t>MAMARONECK</t>
  </si>
  <si>
    <t>660801</t>
  </si>
  <si>
    <t>MT PLEAS CENT</t>
  </si>
  <si>
    <t>660802</t>
  </si>
  <si>
    <t>POCANTICO HILL</t>
  </si>
  <si>
    <t>660805</t>
  </si>
  <si>
    <t>VALHALLA</t>
  </si>
  <si>
    <t>660809</t>
  </si>
  <si>
    <t>PLEASANTVILLE</t>
  </si>
  <si>
    <t>660900</t>
  </si>
  <si>
    <t>MOUNT VERNON</t>
  </si>
  <si>
    <t>661004</t>
  </si>
  <si>
    <t>CHAPPAQUA</t>
  </si>
  <si>
    <t>661100</t>
  </si>
  <si>
    <t>NEW ROCHELLE</t>
  </si>
  <si>
    <t>661201</t>
  </si>
  <si>
    <t>BYRAM HILLS</t>
  </si>
  <si>
    <t>661301</t>
  </si>
  <si>
    <t>NORTH SALEM</t>
  </si>
  <si>
    <t>661401</t>
  </si>
  <si>
    <t>OSSINING</t>
  </si>
  <si>
    <t>661402</t>
  </si>
  <si>
    <t>BRIARCLIFF MAN</t>
  </si>
  <si>
    <t>661500</t>
  </si>
  <si>
    <t>PEEKSKILL</t>
  </si>
  <si>
    <t>661601</t>
  </si>
  <si>
    <t>PELHAM</t>
  </si>
  <si>
    <t>661800</t>
  </si>
  <si>
    <t>RYE</t>
  </si>
  <si>
    <t>661901</t>
  </si>
  <si>
    <t>RYE NECK</t>
  </si>
  <si>
    <t>661904</t>
  </si>
  <si>
    <t>PORT CHESTER</t>
  </si>
  <si>
    <t>661905</t>
  </si>
  <si>
    <t>BLIND BROOK-RY</t>
  </si>
  <si>
    <t>662001</t>
  </si>
  <si>
    <t>SCARSDALE</t>
  </si>
  <si>
    <t>662101</t>
  </si>
  <si>
    <t>SOMERS</t>
  </si>
  <si>
    <t>662200</t>
  </si>
  <si>
    <t>WHITE PLAINS</t>
  </si>
  <si>
    <t>662300</t>
  </si>
  <si>
    <t>YONKERS</t>
  </si>
  <si>
    <t>662401</t>
  </si>
  <si>
    <t>LAKELAND</t>
  </si>
  <si>
    <t>662402</t>
  </si>
  <si>
    <t>YORKTOWN</t>
  </si>
  <si>
    <t>670201</t>
  </si>
  <si>
    <t>ATTICA</t>
  </si>
  <si>
    <t>670401</t>
  </si>
  <si>
    <t>LETCHWORTH</t>
  </si>
  <si>
    <t>671002</t>
  </si>
  <si>
    <t>WYOMING</t>
  </si>
  <si>
    <t>671201</t>
  </si>
  <si>
    <t>PERRY</t>
  </si>
  <si>
    <t>671501</t>
  </si>
  <si>
    <t>WARSAW</t>
  </si>
  <si>
    <t>680601</t>
  </si>
  <si>
    <t>PENN  YAN</t>
  </si>
  <si>
    <t>680801</t>
  </si>
  <si>
    <t>DUNDEE</t>
  </si>
  <si>
    <t>999997</t>
  </si>
  <si>
    <t>complete</t>
  </si>
  <si>
    <t>999998</t>
  </si>
  <si>
    <t>incomplete</t>
  </si>
  <si>
    <t>999999</t>
  </si>
  <si>
    <t>STATE TOTALS</t>
  </si>
  <si>
    <t>Source: May 2019 State Aid Database</t>
  </si>
  <si>
    <t>(See separate tab for amounts included in 2019-2020 State Budget)</t>
  </si>
  <si>
    <t xml:space="preserve">Be consistent between years with the Special Aid Fund programs included here.  F2253 is for Section 4408 Summer Program and must be included, if program operated.  If you included other special education programs for 13-17 reporting, you should include them for 18-19 reporting, as well.  </t>
  </si>
  <si>
    <t>Tab 14 - Columns M</t>
  </si>
  <si>
    <t>Account Title for Column H of Tab 14:</t>
  </si>
  <si>
    <t>Tab 14 - Column I, Row 1</t>
  </si>
  <si>
    <t>IMPORTANT: Make sure that Tab 15 - Column B, Row 1 is set to "Compliance".</t>
  </si>
  <si>
    <t>After Entering Local Expenditures and State Expenditures separately, See Below, verify Amount here and Tab 14, Column M, Row 31 agree</t>
  </si>
  <si>
    <t>Tab 14 - Columns H, I, K</t>
  </si>
  <si>
    <t>Agree to Tab 14, Column K, Row 30</t>
  </si>
  <si>
    <t>Agree to Tab 14, Column K, Row 31</t>
  </si>
  <si>
    <t>Tab 14 - Columns H, I and L</t>
  </si>
  <si>
    <t>Tab 4, Line 11 - Column L</t>
  </si>
  <si>
    <t>Tab 4, Line 11 - Column M</t>
  </si>
  <si>
    <t>2020-21 Budget</t>
  </si>
  <si>
    <t>October 2019 BEDS Day counts as a reasonableness</t>
  </si>
  <si>
    <t xml:space="preserve">Estimate the SWD count for 2020-21 using the </t>
  </si>
  <si>
    <t>If don't have approved budget, recommended to use 2019-20 Actual</t>
  </si>
  <si>
    <t xml:space="preserve"> as basis (if determined already, otherwise 2018-19 Actual) as an </t>
  </si>
  <si>
    <t>estimate for 2020-21 budget</t>
  </si>
  <si>
    <t>TAB 5 COL. B1</t>
  </si>
  <si>
    <t>TAB 5               Columns A - D</t>
  </si>
  <si>
    <t>TAB 5             Columns A - C, E</t>
  </si>
  <si>
    <t>TAB 4                    COL. L8 &amp; M8</t>
  </si>
  <si>
    <t xml:space="preserve">If don't have approved budget, recommended to use 2019-20 </t>
  </si>
  <si>
    <t>Actual as basis (if determined already, otherwise 2018-19 Actual)</t>
  </si>
  <si>
    <t>as an estimate for 2020-21 budget</t>
  </si>
  <si>
    <t>Example of 2020-21 State Aid Budget Run for Excess Cost Aid:</t>
  </si>
  <si>
    <t>Budget for Excess Cost Aid should include "2020-21 Public EC High Cst Aid" + "2020-21 Private EC Aid" + "2020-21 Public Ex Cst Setaside".  See example of where information is in budget runs.</t>
  </si>
  <si>
    <r>
      <t xml:space="preserve">A3101 Basic Formula Aid  - </t>
    </r>
    <r>
      <rPr>
        <b/>
        <sz val="11"/>
        <color theme="1"/>
        <rFont val="Calibri"/>
        <family val="2"/>
        <scheme val="minor"/>
      </rPr>
      <t>Excess Cost Aid portion only</t>
    </r>
  </si>
  <si>
    <t>This information is available on the State Aid website: https://stateaid.nysed.gov/  under your district's reports:</t>
  </si>
  <si>
    <t>-------&gt;</t>
  </si>
  <si>
    <t>2019-20</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</si>
  <si>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19-20 reporting, as well.  </t>
  </si>
  <si>
    <t>Was attached to email that you received from IDEA@nysed.gov  on 1/11/2021.</t>
  </si>
  <si>
    <t>Please read the following comment that was included:</t>
  </si>
  <si>
    <t>Tab 17 - Columns M</t>
  </si>
  <si>
    <t>Account Title for Column H of Tab 17:</t>
  </si>
  <si>
    <t>Tab 17 - Column I, Row 1</t>
  </si>
  <si>
    <t>IMPORTANT: Make sure that Tab 18 - Column B, Row 1 is set to "Compliance".</t>
  </si>
  <si>
    <t>After Entering Local Expenditures and State Expenditures separately, See Below, verify Total here and Tab 17, Column M, Row 30 agree</t>
  </si>
  <si>
    <t>After Entering Local Expenditures and State Expenditures separately, See Below, verify Amount here and Tab 17, Column M, Row 31 agree</t>
  </si>
  <si>
    <t>Tab 17 - Columns H, I, K</t>
  </si>
  <si>
    <t>Agree to Tab 17, Column K, Row 30</t>
  </si>
  <si>
    <t>Agree to Tab 17, Column K, Row 31</t>
  </si>
  <si>
    <t>Tab 17 - Columns H, I and L</t>
  </si>
  <si>
    <t>Tab 4, Line 12 - Column L</t>
  </si>
  <si>
    <t>Tab 4, Line 12 - Column M</t>
  </si>
  <si>
    <t>IMPORTANT!!! PLEASE READ!!!</t>
  </si>
  <si>
    <r>
      <rPr>
        <sz val="12"/>
        <color theme="1"/>
        <rFont val="Calibri"/>
        <family val="2"/>
        <scheme val="minor"/>
      </rPr>
      <t xml:space="preserve">Please Note: Tabs refer to the Tabs in the MOE Calculator  - You need </t>
    </r>
    <r>
      <rPr>
        <i/>
        <sz val="12"/>
        <color theme="1"/>
        <rFont val="Calibri"/>
        <family val="2"/>
        <scheme val="minor"/>
      </rPr>
      <t>to</t>
    </r>
    <r>
      <rPr>
        <b/>
        <i/>
        <sz val="12"/>
        <color rgb="FFFFFF00"/>
        <rFont val="Calibri"/>
        <family val="2"/>
        <scheme val="minor"/>
      </rPr>
      <t xml:space="preserve"> </t>
    </r>
    <r>
      <rPr>
        <b/>
        <i/>
        <sz val="12"/>
        <color theme="1"/>
        <rFont val="Calibri"/>
        <family val="2"/>
        <scheme val="minor"/>
      </rPr>
      <t>enter on the OLDER version of the MOE Calculator (v1.3). (Not on version 1.4 which is what that you used to report the 20-21 budget last July)</t>
    </r>
    <r>
      <rPr>
        <b/>
        <sz val="12"/>
        <color rgb="FFFFFF00"/>
        <rFont val="Calibri"/>
        <family val="2"/>
        <scheme val="minor"/>
      </rPr>
      <t xml:space="preserve"> -   See email from IDEA dated 1/11/2021</t>
    </r>
  </si>
  <si>
    <t>A1622.16</t>
  </si>
  <si>
    <t>A2259.16</t>
  </si>
  <si>
    <t>A2259.15</t>
  </si>
  <si>
    <t>A1622.16 (New)</t>
  </si>
  <si>
    <t>A2259.15 (New)</t>
  </si>
  <si>
    <t>A2259.16 (New)</t>
  </si>
  <si>
    <t>2021-22 Budget</t>
  </si>
  <si>
    <t>Make sure Tab 9 cell B1 says "Eligibility".</t>
  </si>
  <si>
    <t xml:space="preserve">If don't have approved budget, recommended to use 2020-21 </t>
  </si>
  <si>
    <t>Actual as basis (if determined already, otherwise 2019-20 Actual)</t>
  </si>
  <si>
    <t>as an estimate for 2021-22 budget</t>
  </si>
  <si>
    <t xml:space="preserve">Estimate the SWD count for 2021-22 using the </t>
  </si>
  <si>
    <t>October 2020 BEDS Day counts as a reasonableness</t>
  </si>
  <si>
    <t>If don't have approved budget, recommended to use 2020-21 Actual</t>
  </si>
  <si>
    <t xml:space="preserve"> as basis (if determined already, otherwise 2019-20 Actual) as an </t>
  </si>
  <si>
    <t>estimate for 2021-22 budget</t>
  </si>
  <si>
    <t>Budget for Excess Cost Aid should include "2021-22 Public EC High Cst Aid" + "2021-22 Private EC Aid" + "2021-22 Public Ex Cst Setaside".  See example of where information is in budget runs.</t>
  </si>
  <si>
    <t>Example of 2021-22 State Aid Budget Run for Excess Cost Aid:</t>
  </si>
  <si>
    <t>TAB 4                    COL. L9 &amp; M9</t>
  </si>
  <si>
    <t>TAB 8             Columns A - C, E</t>
  </si>
  <si>
    <t>TAB 8               Columns A - D</t>
  </si>
  <si>
    <t>2020-21</t>
  </si>
  <si>
    <t xml:space="preserve">A1622.16 </t>
  </si>
  <si>
    <t xml:space="preserve">A2259.15 </t>
  </si>
  <si>
    <t xml:space="preserve">A2259.16 </t>
  </si>
  <si>
    <t>A2915.15 (New)</t>
  </si>
  <si>
    <t>A2915.16 (New)</t>
  </si>
  <si>
    <t>AT9098.0 (Line 384)</t>
  </si>
  <si>
    <t>NEW FOR 20-21!  CAUTION!</t>
  </si>
  <si>
    <t>(Line 14 of Schedule B2 of ST-3)</t>
  </si>
  <si>
    <t>(Line 101 of Schedule A3 of ST-3)</t>
  </si>
  <si>
    <t>(Line 102 of Schedule A3 of ST-3)</t>
  </si>
  <si>
    <t>(Line 95 of Schedule A3 of ST-3)</t>
  </si>
  <si>
    <t>A2250.16 funded from CARES Act</t>
  </si>
  <si>
    <t>A2250.15 Portion NOT funded from CARES Act</t>
  </si>
  <si>
    <t>A2250.15 Portion funded from CARES Act</t>
  </si>
  <si>
    <t>A2250.16 Portion NOT funded from CARES Act</t>
  </si>
  <si>
    <t>Account Title for Column H of Tab 5:</t>
  </si>
  <si>
    <t>After Entering Local Expenditures and State Expenditures separately, See Below, verify Total here and Tab 5, Column M, Row 30 agree</t>
  </si>
  <si>
    <t>IMPORTANT: Make sure that Tab 6 - Column B, Row 1 is set to "Compliance".</t>
  </si>
  <si>
    <t>Tab 5 - Column I, Row 1</t>
  </si>
  <si>
    <t>Agree to Tab 5, Column K, Row 30</t>
  </si>
  <si>
    <t>Agree to Tab 5, Column K, Row 31</t>
  </si>
  <si>
    <t>Tab 5 - Columns H, I and L</t>
  </si>
  <si>
    <t>Tab 4, Line 8 - Column L</t>
  </si>
  <si>
    <t>Tab 4, Line 8 - Column M</t>
  </si>
  <si>
    <t>Tab 5 - Columns M</t>
  </si>
  <si>
    <t>Tab 5 - Columns H, I, K</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</si>
  <si>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20-21 reporting, as well.  </t>
  </si>
  <si>
    <t>A2250.2 Portion NOT funded from CARES Act</t>
  </si>
  <si>
    <t>A2250.2 Portion funded from CARES Act</t>
  </si>
  <si>
    <t>A2250.4 Portion NOT funded from CARES Act</t>
  </si>
  <si>
    <t>A2250.4 Portion funded from CARES Act</t>
  </si>
  <si>
    <t>A2250.45 Portion NOT funded from CARES Act</t>
  </si>
  <si>
    <t>A2250.45 Portion funded from CARES Act</t>
  </si>
  <si>
    <t>A2250.471 Portion NOT funded from CARES Act</t>
  </si>
  <si>
    <t>A2250.472 Portion NOT funded from CARES Act</t>
  </si>
  <si>
    <t>A2250.471 Portion funded from CARES Act</t>
  </si>
  <si>
    <t>A2250.472 Portion funded from CARES Act</t>
  </si>
  <si>
    <t>A2250.473 Portion NOT funded from CARES Act</t>
  </si>
  <si>
    <t>A2250.48 Portion NOT funded from CARES Act</t>
  </si>
  <si>
    <t>A2250.49 Portion NOT funded from CARES Act</t>
  </si>
  <si>
    <t>A2250.473 Portion funded from CARES Act</t>
  </si>
  <si>
    <t>A2250.48 Portion funded from CARES Act</t>
  </si>
  <si>
    <t>A2250.49 Portion funded from CARES Act</t>
  </si>
  <si>
    <t>After Entering Local Expenditures and State Expenditures separately (See Below), verify Amounts here and Tab 5, Column M, Row 31 agree</t>
  </si>
  <si>
    <t>WARNING! Percentage in Line 311 Can Not Be Greater than 100% - Please carefully check input of Special Aid revenues and expenditures amounts. Summer 4408 is State funded at 80% of eligible costs, thus % should be close to this amount.</t>
  </si>
  <si>
    <t>Please Note: Tabs refer to the Tabs in the MOE Calculator. Fill in Tab 5 of MOE Calculation with Local section information (Lines 314-345), then State section information (lines 350-381) and then verify totals with information in Lines 265-296.</t>
  </si>
  <si>
    <t xml:space="preserve">Calculator.  </t>
  </si>
  <si>
    <r>
      <t xml:space="preserve">  Make sure Summer </t>
    </r>
    <r>
      <rPr>
        <b/>
        <sz val="14"/>
        <color theme="1"/>
        <rFont val="Calibri"/>
        <family val="2"/>
      </rPr>
      <t>§4408</t>
    </r>
    <r>
      <rPr>
        <b/>
        <sz val="14"/>
        <color theme="1"/>
        <rFont val="Calibri"/>
        <family val="2"/>
        <scheme val="minor"/>
      </rPr>
      <t xml:space="preserve"> program costs were reported in the ST-3</t>
    </r>
  </si>
  <si>
    <t>State/Local Maintenance of Effort total.</t>
  </si>
  <si>
    <t xml:space="preserve">separate the costs.  Expenditures funded from CARES Act don't count towards the </t>
  </si>
  <si>
    <t xml:space="preserve">If district used CARES Act grant funds (GEER/ESSER) to pay for Special Ed Services, please </t>
  </si>
  <si>
    <t>Used GEN Report for 20-21 Excess Cost Aid instead as A3101 includes revenue from 19-20</t>
  </si>
  <si>
    <t>2022-23 Budget</t>
  </si>
  <si>
    <t xml:space="preserve">If don't have approved budget, recommended to use 2021-22 </t>
  </si>
  <si>
    <t>Actual as basis (if determined already, otherwise 2020-21 Actual)</t>
  </si>
  <si>
    <t>as an estimate for 2022-23 budget</t>
  </si>
  <si>
    <t xml:space="preserve">Estimate the SWD count for 2022-23 using the </t>
  </si>
  <si>
    <t>October 2021 BEDS Day counts as a reasonableness</t>
  </si>
  <si>
    <t>If don't have approved budget, recommended to use 2021-22 Actual</t>
  </si>
  <si>
    <t xml:space="preserve"> as basis (if determined already, otherwise 2020-21 Actual) as an </t>
  </si>
  <si>
    <t>estimate for 2022-23 budget</t>
  </si>
  <si>
    <t>Budget for Excess Cost Aid should include "2022-23 Public EC High Cst Aid" + "2022-23 Private EC Aid" + "2022-23 Public Ex Cst Setaside".  See example of where information is in budget runs.</t>
  </si>
  <si>
    <t>Make sure Tab 12 cell B1 says "Eligibility".</t>
  </si>
  <si>
    <t>All General Fund .1 (Salary) Accounts, excluding the portion of A2250 codes noted above</t>
  </si>
  <si>
    <t>TAB 11               Columns A - D</t>
  </si>
  <si>
    <t>TAB 11             Columns A - C, E</t>
  </si>
  <si>
    <t>Example of 2022-23 State Aid Budget Run for Excess Cost Aid:</t>
  </si>
  <si>
    <t>2021-22</t>
  </si>
  <si>
    <t xml:space="preserve"> CAUTION!</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</si>
  <si>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21-22 reporting, as well.  </t>
  </si>
  <si>
    <t>A2915.15</t>
  </si>
  <si>
    <t>A2915.16</t>
  </si>
  <si>
    <r>
      <t>A3101-Basic Formula Aid -</t>
    </r>
    <r>
      <rPr>
        <b/>
        <sz val="11"/>
        <color theme="1"/>
        <rFont val="Calibri"/>
        <family val="2"/>
        <scheme val="minor"/>
      </rPr>
      <t xml:space="preserve"> Excess Cost Aid portion only</t>
    </r>
  </si>
  <si>
    <t>After Entering Local Expenditures and State Expenditures separately, See Below, verify Amounts here and Tab 8, Column M, Row 31 agree</t>
  </si>
  <si>
    <t>Tab 4, Line 9 - Column L</t>
  </si>
  <si>
    <t>Tab 4, Line 9 - Column M</t>
  </si>
  <si>
    <r>
      <t xml:space="preserve">Please Note: Tabs refer to the Tabs in the MOE Calculator. Fill in </t>
    </r>
    <r>
      <rPr>
        <sz val="12"/>
        <color rgb="FFFF0000"/>
        <rFont val="Calibri"/>
        <family val="2"/>
        <scheme val="minor"/>
      </rPr>
      <t>Tab 8</t>
    </r>
    <r>
      <rPr>
        <sz val="12"/>
        <color theme="1"/>
        <rFont val="Calibri"/>
        <family val="2"/>
        <scheme val="minor"/>
      </rPr>
      <t xml:space="preserve"> of MOE Calculation with Local section information (Lines 316-345), then State section information (lines 354-381) and then verify totals with information in Lines 265-296.</t>
    </r>
  </si>
  <si>
    <t>2023-24 Budget</t>
  </si>
  <si>
    <t xml:space="preserve">If don't have approved budget, recommended to use 2022-23 </t>
  </si>
  <si>
    <t>Actual as basis (if determined already, otherwise 2021-22 Actual)</t>
  </si>
  <si>
    <t>as an estimate for 2023-24 budget</t>
  </si>
  <si>
    <t>Example of 2023-24 State Aid Budget Run for Excess Cost Aid:</t>
  </si>
  <si>
    <t xml:space="preserve">Estimate the SWD count for 2023-24 using the </t>
  </si>
  <si>
    <t>October 2022 BEDS Day counts as a reasonableness</t>
  </si>
  <si>
    <t>If don't have approved budget, recommended to use 2022-23 Actual</t>
  </si>
  <si>
    <t xml:space="preserve"> as basis (if determined already, otherwise 2021-22 Actual) as an </t>
  </si>
  <si>
    <t>estimate for 2023-24 budget</t>
  </si>
  <si>
    <t>TAB 14               Columns A - D</t>
  </si>
  <si>
    <t>TAB 14             Columns A - C, E</t>
  </si>
  <si>
    <t>Budget for Excess Cost Aid should include "2023-24 Public EC High Cst Aid" + "2023-24 Private EC Aid" + "2023-24 Public Ex Cst Set Prelim".  See example of where information is in budget runs.</t>
  </si>
  <si>
    <t>2022-23</t>
  </si>
  <si>
    <t xml:space="preserve">A2250.15 </t>
  </si>
  <si>
    <t xml:space="preserve">A2250.16 </t>
  </si>
  <si>
    <t xml:space="preserve">A2250.4 </t>
  </si>
  <si>
    <t xml:space="preserve">A2250.45 </t>
  </si>
  <si>
    <t xml:space="preserve">A2250.471 </t>
  </si>
  <si>
    <t xml:space="preserve">A2250.472 </t>
  </si>
  <si>
    <t xml:space="preserve">A2250.473 </t>
  </si>
  <si>
    <t xml:space="preserve">A2250.48 </t>
  </si>
  <si>
    <t xml:space="preserve">A2250.49 </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</si>
  <si>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22-23 reporting, as well.  </t>
  </si>
  <si>
    <t>2022-23 Student with Disabilities Child Count (nysed.gov)</t>
  </si>
  <si>
    <t>Child Count is Available:</t>
  </si>
  <si>
    <t>After Entering Local Expenditures and State Expenditures separately, See Below, verify Amounts here and Tab 11, Column M, Row 31 agree</t>
  </si>
  <si>
    <t>WARNING! Percentage in Line 301 Can Not Be Greater than 100% - Please carefully check input of Special Aid revenues and expenditures amounts. Summer 4408 is State funded at 80% of eligible costs, thus % should be close to this amount.</t>
  </si>
  <si>
    <t>Tab 4, Line 10 - Column L</t>
  </si>
  <si>
    <t>Tab 4, Line 10 - Column M</t>
  </si>
  <si>
    <r>
      <t xml:space="preserve">Please Note: Tabs refer to the Tabs in the MOE Calculator. Fill in </t>
    </r>
    <r>
      <rPr>
        <sz val="12"/>
        <color rgb="FFFF0000"/>
        <rFont val="Calibri"/>
        <family val="2"/>
        <scheme val="minor"/>
      </rPr>
      <t>Tab 11</t>
    </r>
    <r>
      <rPr>
        <sz val="12"/>
        <color theme="1"/>
        <rFont val="Calibri"/>
        <family val="2"/>
        <scheme val="minor"/>
      </rPr>
      <t xml:space="preserve"> of MOE Calculation with Local section information (Lines 304-334), then State section information (lines 340-369) and then verify totals with information in Lines 254-285.</t>
    </r>
  </si>
  <si>
    <t>2024-25 Budget</t>
  </si>
  <si>
    <t xml:space="preserve">If don't have approved budget, recommended to use 2023-24 </t>
  </si>
  <si>
    <t>Actual as basis (if determined already, otherwise 2022-23 Actual)</t>
  </si>
  <si>
    <t>as an estimate for 2024-25 budget</t>
  </si>
  <si>
    <t xml:space="preserve">Estimate the SWD count for 2024-25 using the </t>
  </si>
  <si>
    <t>October 2023 BEDS Day counts as a reasonableness</t>
  </si>
  <si>
    <t>If don't have approved budget, recommended to use 2023-24 Actual</t>
  </si>
  <si>
    <t xml:space="preserve"> as basis (if determined already, otherwise 2022-23 Actual) as an </t>
  </si>
  <si>
    <t>estimate for 2024-25 budget</t>
  </si>
  <si>
    <t>TAB 17            Columns A - D</t>
  </si>
  <si>
    <t>TAB 17             Columns A - C, E</t>
  </si>
  <si>
    <t>Example of 2024-25 State Aid Budget Run for Excess Cost Aid:</t>
  </si>
  <si>
    <t>Budget for Excess Cost Aid should include "2024-25 Public EC High Cst Aid" + "2024-25 Private EC Aid" + "2024-25 Public Ex Cst Set-Aside".  See example of where information is in budget runs.</t>
  </si>
  <si>
    <t>SUMMER PROGRAM FOR CHILDREN WITH DISABILITIES INST. SALARIES</t>
  </si>
  <si>
    <t>SUMMER PROGRAM FOR CHILDREN WITH DISABILITIES NON INST. SALARIES</t>
  </si>
  <si>
    <t>SUMMER PROGRAM FOR CHILDREN WITH DISABILITIES EQUIPMENT</t>
  </si>
  <si>
    <t>SUMMER PROGRAM FOR CHILDREN WITH DISABILITIES CONTRACTUAL</t>
  </si>
  <si>
    <t>SUMMER PROGRAM FOR CHILDREN WITH DISABILITIES SUPPLIES</t>
  </si>
  <si>
    <t>SUMMER PROGRAM FOR CHILDREN WITH DISABILITIES TUITION PAID TO PUBLIC DISTRICTS</t>
  </si>
  <si>
    <t>SUMMER PROGRAM FOR CHILDREN WITH DISABILITIES TUITION - OTHER</t>
  </si>
  <si>
    <t>SUMMER PROGRAM FOR CHILDREN WITH DISABILITIES TEXTBOOKS</t>
  </si>
  <si>
    <t>SUMMER PROGRAM FOR CHILDREN WITH DISABILITIES BOCES SERVICES</t>
  </si>
  <si>
    <t>SUMMER PROGRAM FOR CHILDREN WITH DISABILITIES FRINGES</t>
  </si>
  <si>
    <t>SUMMER PROGRAM FOR CHILDREN WITH DISABILITIES TRANSPORTATION NON INST SALARIES</t>
  </si>
  <si>
    <t>SUMMER PROGRAM FOR CHILDREN WITH DISABILITIES TRANSPORTATION CONTRACTUAL</t>
  </si>
  <si>
    <t>SUMMER PROGRAM FOR CHILDREN WITH DISABILITIES TRANSPORTATION SUPPLIES</t>
  </si>
  <si>
    <t>SUMMER PROGRAM FOR CHILDREN WITH DISABILITIES TRANSPORTATION FRINGES</t>
  </si>
  <si>
    <t>SUMMER PROGRAM FOR CHILDREN WITH DISABILITIES CONTRACT TRANSPORTATION</t>
  </si>
  <si>
    <t>SUMMER PROGRAM FOR CHILDREN WITH DISABILITIES PUBLIC TRANSPORTATION</t>
  </si>
  <si>
    <t>SUMMER PROGRAM FOR CHILDREN WITH DISABILITIES TRANSPORTATION FROM BOCES</t>
  </si>
  <si>
    <t>2023-24</t>
  </si>
  <si>
    <t xml:space="preserve">Be consistent between years with the Special Aid Fund programs included here.  F2253 is for Section 4408 Summer Program and must be included, if program operated.  If you included other special education programs in past reportings, you should include them for 23-24 reporting, as well.  </t>
  </si>
  <si>
    <t>2023-24 Student with Disabilities Child Count</t>
  </si>
  <si>
    <t>After Entering Local Expenditures and State Expenditures separately, See Below, verify Total here and Tab 14, Column M, Row 30 agree</t>
  </si>
  <si>
    <t>After Entering Local Expenditures and State Expenditures separately, See Below, verify Amounts here and Tab 14, Column M, Row 31 agree</t>
  </si>
  <si>
    <r>
      <t xml:space="preserve">Please Note: Tabs refer to the Tabs in the MOE Calculator. Fill in </t>
    </r>
    <r>
      <rPr>
        <sz val="12"/>
        <color rgb="FFFF0000"/>
        <rFont val="Calibri"/>
        <family val="2"/>
        <scheme val="minor"/>
      </rPr>
      <t>Tab 14</t>
    </r>
    <r>
      <rPr>
        <sz val="12"/>
        <color theme="1"/>
        <rFont val="Calibri"/>
        <family val="2"/>
        <scheme val="minor"/>
      </rPr>
      <t xml:space="preserve"> of MOE Calculation with Local section information (Lines 304-334), then State section information (lines 340-369) and then verify totals with information in Lines 254-285.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</si>
</sst>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34" x14ac:knownFonts="1">
    <font>
      <sz val="11"/>
      <color theme="1"/>
      <name val="Calibri"/>
      <family val="2"/>
      <scheme val="minor"/>
    </font>
    <font>
      <sz val="11"/>
      <color theme="1"/>
      <name val="Calibri"/>
      <family val="2"/>
      <scheme val="minor"/>
    </font>
    <font>
      <b/>
      <sz val="11"/>
      <color theme="1"/>
      <name val="Calibri"/>
      <family val="2"/>
      <scheme val="minor"/>
    </font>
    <font>
      <u/>
      <sz val="11"/>
      <color theme="1"/>
      <name val="Calibri"/>
      <family val="2"/>
      <scheme val="minor"/>
    </font>
    <font>
      <i/>
      <sz val="11"/>
      <color theme="1"/>
      <name val="Calibri"/>
      <family val="2"/>
      <scheme val="minor"/>
    </font>
    <font>
      <b/>
      <sz val="16"/>
      <color theme="1"/>
      <name val="Calibri"/>
      <family val="2"/>
      <scheme val="minor"/>
    </font>
    <font>
      <sz val="9"/>
      <color theme="1"/>
      <name val="Calibri"/>
      <family val="2"/>
      <scheme val="minor"/>
    </font>
    <font>
      <b/>
      <sz val="11"/>
      <color rgb="FF990000"/>
      <name val="Arial"/>
      <family val="2"/>
    </font>
    <font>
      <sz val="11"/>
      <color rgb="FF990000"/>
      <name val="Arial"/>
      <family val="2"/>
    </font>
    <font>
      <b/>
      <sz val="9"/>
      <color theme="1"/>
      <name val="Calibri"/>
      <family val="2"/>
      <scheme val="minor"/>
    </font>
    <font>
      <b/>
      <sz val="12"/>
      <color theme="1"/>
      <name val="Calibri"/>
      <family val="2"/>
      <scheme val="minor"/>
    </font>
    <font>
      <b/>
      <sz val="11"/>
      <color rgb="FFFF0000"/>
      <name val="Calibri"/>
      <family val="2"/>
      <scheme val="minor"/>
    </font>
    <font>
      <b/>
      <sz val="11"/>
      <name val="Calibri"/>
      <family val="2"/>
      <scheme val="minor"/>
    </font>
    <font>
      <b/>
      <u/>
      <sz val="11"/>
      <name val="Calibri"/>
      <family val="2"/>
      <scheme val="minor"/>
    </font>
    <font>
      <b/>
      <u/>
      <sz val="11"/>
      <color theme="1"/>
      <name val="Calibri"/>
      <family val="2"/>
      <scheme val="minor"/>
    </font>
    <font>
      <b/>
      <sz val="14"/>
      <color theme="1"/>
      <name val="Calibri"/>
      <family val="2"/>
      <scheme val="minor"/>
    </font>
    <font>
      <b/>
      <sz val="12"/>
      <color rgb="FFFF0000"/>
      <name val="Calibri"/>
      <family val="2"/>
      <scheme val="minor"/>
    </font>
    <font>
      <sz val="10"/>
      <color theme="1"/>
      <name val="Calibri"/>
      <family val="2"/>
      <scheme val="minor"/>
    </font>
    <font>
      <b/>
      <sz val="14"/>
      <color rgb="FFFF0000"/>
      <name val="Calibri"/>
      <family val="2"/>
      <scheme val="minor"/>
    </font>
    <font>
      <b/>
      <sz val="9"/>
      <color rgb="FFFF0000"/>
      <name val="Calibri"/>
      <family val="2"/>
      <scheme val="minor"/>
    </font>
    <font>
      <b/>
      <sz val="14"/>
      <color theme="1"/>
      <name val="Calibri"/>
      <family val="2"/>
    </font>
    <font>
      <b/>
      <sz val="26"/>
      <color theme="1"/>
      <name val="Calibri"/>
      <family val="2"/>
      <scheme val="minor"/>
    </font>
    <font>
      <sz val="12"/>
      <color theme="1"/>
      <name val="Arial"/>
      <family val="2"/>
    </font>
    <font>
      <b/>
      <sz val="12"/>
      <color theme="1"/>
      <name val="Arial"/>
      <family val="2"/>
    </font>
    <font>
      <b/>
      <sz val="11"/>
      <color rgb="FFC00000"/>
      <name val="Calibri"/>
      <family val="2"/>
      <scheme val="minor"/>
    </font>
    <font>
      <u/>
      <sz val="11"/>
      <color theme="10"/>
      <name val="Calibri"/>
      <family val="2"/>
      <scheme val="minor"/>
    </font>
    <font>
      <b/>
      <sz val="12"/>
      <color rgb="FFFFFF00"/>
      <name val="Calibri"/>
      <family val="2"/>
      <scheme val="minor"/>
    </font>
    <font>
      <b/>
      <i/>
      <sz val="22"/>
      <color theme="1"/>
      <name val="Calibri"/>
      <family val="2"/>
      <scheme val="minor"/>
    </font>
    <font>
      <b/>
      <i/>
      <sz val="12"/>
      <color rgb="FFFFFF00"/>
      <name val="Calibri"/>
      <family val="2"/>
      <scheme val="minor"/>
    </font>
    <font>
      <sz val="12"/>
      <color theme="1"/>
      <name val="Calibri"/>
      <family val="2"/>
      <scheme val="minor"/>
    </font>
    <font>
      <i/>
      <sz val="12"/>
      <color theme="1"/>
      <name val="Calibri"/>
      <family val="2"/>
      <scheme val="minor"/>
    </font>
    <font>
      <b/>
      <i/>
      <sz val="12"/>
      <color theme="1"/>
      <name val="Calibri"/>
      <family val="2"/>
      <scheme val="minor"/>
    </font>
    <font>
      <sz val="8"/>
      <name val="Calibri"/>
      <family val="2"/>
      <scheme val="minor"/>
    </font>
    <font>
      <sz val="12"/>
      <color rgb="FFFF0000"/>
      <name val="Calibri"/>
      <family val="2"/>
      <scheme val="minor"/>
    </font>
  </fonts>
  <fills count="17">
    <fill>
      <patternFill patternType="none"/>
    </fill>
    <fill>
      <patternFill patternType="gray125"/>
    </fill>
    <fill>
      <patternFill patternType="solid">
        <fgColor theme="0" tint="-0.14996795556505021"/>
        <bgColor indexed="64"/>
      </patternFill>
    </fill>
    <fill>
      <patternFill patternType="solid">
        <fgColor theme="9" tint="0.3999450666829432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s>
  <borders count="16">
    <border>
      <left/>
      <right/>
      <top/>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double">
        <color indexed="64"/>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5" fillId="0" borderId="0" applyNumberFormat="0" applyFill="0" applyBorder="0" applyAlignment="0" applyProtection="0"/>
  </cellStyleXfs>
  <cellXfs count="232">
    <xf numFmtId="0" fontId="0" fillId="0" borderId="0" xfId="0"/>
    <xf numFmtId="0" fontId="3" fillId="0" borderId="0" xfId="0" applyFont="1" applyAlignment="1">
      <alignment horizontal="center"/>
    </xf>
    <xf numFmtId="0" fontId="0" fillId="2" borderId="0" xfId="0" applyFill="1"/>
    <xf numFmtId="0" fontId="0" fillId="0" borderId="6" xfId="0" applyBorder="1"/>
    <xf numFmtId="0" fontId="0" fillId="0" borderId="7" xfId="0" applyBorder="1"/>
    <xf numFmtId="0" fontId="0" fillId="0" borderId="3" xfId="0" applyBorder="1"/>
    <xf numFmtId="0" fontId="0" fillId="0" borderId="4" xfId="0" applyBorder="1"/>
    <xf numFmtId="0" fontId="0" fillId="0" borderId="5" xfId="0" applyBorder="1"/>
    <xf numFmtId="0" fontId="0" fillId="0" borderId="8" xfId="0" applyBorder="1"/>
    <xf numFmtId="0" fontId="0" fillId="0" borderId="9" xfId="0" applyBorder="1"/>
    <xf numFmtId="10" fontId="0" fillId="2" borderId="0" xfId="2" applyNumberFormat="1" applyFont="1" applyFill="1"/>
    <xf numFmtId="0" fontId="0" fillId="2" borderId="0" xfId="0" applyFill="1" applyAlignment="1">
      <alignment wrapText="1"/>
    </xf>
    <xf numFmtId="0" fontId="0" fillId="3" borderId="0" xfId="0" applyFill="1"/>
    <xf numFmtId="0" fontId="0" fillId="0" borderId="6" xfId="0" applyBorder="1" applyAlignment="1">
      <alignment wrapText="1"/>
    </xf>
    <xf numFmtId="0" fontId="0" fillId="0" borderId="8" xfId="0" applyBorder="1" applyAlignment="1">
      <alignment wrapText="1"/>
    </xf>
    <xf numFmtId="10" fontId="0" fillId="3" borderId="0" xfId="2" applyNumberFormat="1" applyFont="1" applyFill="1"/>
    <xf numFmtId="0" fontId="0" fillId="4" borderId="0" xfId="0" applyFill="1"/>
    <xf numFmtId="43" fontId="0" fillId="4" borderId="0" xfId="1" applyFont="1" applyFill="1"/>
    <xf numFmtId="0" fontId="0" fillId="4" borderId="0" xfId="0" applyFill="1" applyAlignment="1">
      <alignment wrapText="1"/>
    </xf>
    <xf numFmtId="0" fontId="0" fillId="0" borderId="3" xfId="0" applyBorder="1" applyAlignment="1">
      <alignment wrapText="1"/>
    </xf>
    <xf numFmtId="0" fontId="3" fillId="2" borderId="0" xfId="0" applyFont="1" applyFill="1" applyAlignment="1">
      <alignment horizontal="center"/>
    </xf>
    <xf numFmtId="0" fontId="3" fillId="0" borderId="4" xfId="0" applyFont="1" applyBorder="1" applyAlignment="1">
      <alignment horizontal="center"/>
    </xf>
    <xf numFmtId="0" fontId="3" fillId="3" borderId="0" xfId="0" applyFont="1" applyFill="1" applyAlignment="1">
      <alignment horizontal="center"/>
    </xf>
    <xf numFmtId="0" fontId="4" fillId="3" borderId="0" xfId="0" applyFont="1" applyFill="1"/>
    <xf numFmtId="0" fontId="2" fillId="0" borderId="6" xfId="0" applyFont="1" applyBorder="1" applyAlignment="1">
      <alignment wrapText="1"/>
    </xf>
    <xf numFmtId="0" fontId="2" fillId="0" borderId="6" xfId="0" applyFont="1" applyBorder="1"/>
    <xf numFmtId="0" fontId="2" fillId="0" borderId="0" xfId="0" applyFont="1"/>
    <xf numFmtId="164" fontId="0" fillId="0" borderId="4" xfId="1" applyNumberFormat="1" applyFont="1" applyFill="1" applyBorder="1"/>
    <xf numFmtId="164" fontId="0" fillId="0" borderId="5" xfId="1" applyNumberFormat="1" applyFont="1" applyFill="1" applyBorder="1"/>
    <xf numFmtId="164" fontId="0" fillId="0" borderId="0" xfId="1" applyNumberFormat="1" applyFont="1" applyFill="1" applyBorder="1"/>
    <xf numFmtId="164" fontId="0" fillId="0" borderId="7" xfId="1" applyNumberFormat="1" applyFont="1" applyFill="1" applyBorder="1"/>
    <xf numFmtId="164" fontId="0" fillId="0" borderId="9" xfId="1" applyNumberFormat="1" applyFont="1" applyFill="1" applyBorder="1"/>
    <xf numFmtId="164" fontId="0" fillId="0" borderId="10" xfId="1" applyNumberFormat="1" applyFont="1" applyFill="1" applyBorder="1"/>
    <xf numFmtId="164" fontId="0" fillId="0" borderId="0" xfId="1" applyNumberFormat="1" applyFont="1" applyBorder="1"/>
    <xf numFmtId="164" fontId="0" fillId="2" borderId="0" xfId="1" applyNumberFormat="1" applyFont="1" applyFill="1"/>
    <xf numFmtId="164" fontId="0" fillId="2" borderId="1" xfId="1" applyNumberFormat="1" applyFont="1" applyFill="1" applyBorder="1"/>
    <xf numFmtId="164" fontId="0" fillId="3" borderId="0" xfId="1" applyNumberFormat="1" applyFont="1" applyFill="1"/>
    <xf numFmtId="164" fontId="0" fillId="4" borderId="1" xfId="1" applyNumberFormat="1" applyFont="1" applyFill="1" applyBorder="1"/>
    <xf numFmtId="0" fontId="3" fillId="0" borderId="0" xfId="0" applyFont="1" applyAlignment="1">
      <alignment horizontal="left"/>
    </xf>
    <xf numFmtId="0" fontId="2" fillId="3" borderId="2" xfId="0" applyFont="1" applyFill="1" applyBorder="1" applyAlignment="1">
      <alignment horizontal="center"/>
    </xf>
    <xf numFmtId="0" fontId="2" fillId="3" borderId="11" xfId="0" applyFont="1" applyFill="1" applyBorder="1" applyAlignment="1">
      <alignment horizontal="center"/>
    </xf>
    <xf numFmtId="164" fontId="0" fillId="3" borderId="0" xfId="1" applyNumberFormat="1" applyFont="1" applyFill="1" applyBorder="1"/>
    <xf numFmtId="164" fontId="0" fillId="4" borderId="0" xfId="1" applyNumberFormat="1" applyFont="1" applyFill="1"/>
    <xf numFmtId="0" fontId="5" fillId="3" borderId="0" xfId="0" applyFont="1" applyFill="1" applyAlignment="1">
      <alignment wrapText="1"/>
    </xf>
    <xf numFmtId="164" fontId="0" fillId="0" borderId="0" xfId="0" applyNumberFormat="1"/>
    <xf numFmtId="0" fontId="3" fillId="0" borderId="6" xfId="0" applyFont="1" applyBorder="1"/>
    <xf numFmtId="164" fontId="0" fillId="2" borderId="0" xfId="1" applyNumberFormat="1" applyFont="1" applyFill="1" applyBorder="1"/>
    <xf numFmtId="0" fontId="3" fillId="0" borderId="7" xfId="0" applyFont="1" applyBorder="1" applyAlignment="1">
      <alignment horizontal="center"/>
    </xf>
    <xf numFmtId="0" fontId="0" fillId="0" borderId="10" xfId="0" applyBorder="1"/>
    <xf numFmtId="0" fontId="3" fillId="0" borderId="5" xfId="0" applyFont="1" applyBorder="1" applyAlignment="1">
      <alignment horizontal="center"/>
    </xf>
    <xf numFmtId="0" fontId="6" fillId="0" borderId="0" xfId="0" applyFont="1"/>
    <xf numFmtId="0" fontId="7" fillId="0" borderId="0" xfId="0" applyFont="1" applyAlignment="1">
      <alignment horizontal="center" vertical="center"/>
    </xf>
    <xf numFmtId="0" fontId="8" fillId="0" borderId="0" xfId="0" applyFont="1" applyAlignment="1">
      <alignment horizontal="center" vertical="center"/>
    </xf>
    <xf numFmtId="0" fontId="0" fillId="0" borderId="0" xfId="0" applyAlignment="1">
      <alignment horizontal="left"/>
    </xf>
    <xf numFmtId="164" fontId="0" fillId="5" borderId="4" xfId="1" applyNumberFormat="1" applyFont="1" applyFill="1" applyBorder="1" applyProtection="1">
      <protection locked="0"/>
    </xf>
    <xf numFmtId="164" fontId="0" fillId="5" borderId="5" xfId="1" applyNumberFormat="1" applyFont="1" applyFill="1" applyBorder="1" applyProtection="1">
      <protection locked="0"/>
    </xf>
    <xf numFmtId="164" fontId="0" fillId="5" borderId="0" xfId="1" applyNumberFormat="1" applyFont="1" applyFill="1" applyBorder="1" applyProtection="1">
      <protection locked="0"/>
    </xf>
    <xf numFmtId="164" fontId="0" fillId="5" borderId="7" xfId="1" applyNumberFormat="1" applyFont="1" applyFill="1" applyBorder="1" applyProtection="1">
      <protection locked="0"/>
    </xf>
    <xf numFmtId="164" fontId="0" fillId="5" borderId="9" xfId="1" applyNumberFormat="1" applyFont="1" applyFill="1" applyBorder="1" applyProtection="1">
      <protection locked="0"/>
    </xf>
    <xf numFmtId="164" fontId="0" fillId="5" borderId="10" xfId="1" applyNumberFormat="1" applyFont="1" applyFill="1" applyBorder="1" applyProtection="1">
      <protection locked="0"/>
    </xf>
    <xf numFmtId="0" fontId="0" fillId="5" borderId="0" xfId="0" applyFill="1" applyProtection="1">
      <protection locked="0"/>
    </xf>
    <xf numFmtId="0" fontId="0" fillId="5" borderId="7" xfId="0" applyFill="1" applyBorder="1" applyProtection="1">
      <protection locked="0"/>
    </xf>
    <xf numFmtId="164" fontId="1" fillId="5" borderId="0" xfId="1" applyNumberFormat="1" applyFont="1" applyFill="1" applyBorder="1" applyProtection="1">
      <protection locked="0"/>
    </xf>
    <xf numFmtId="164" fontId="1" fillId="5" borderId="7" xfId="1" applyNumberFormat="1" applyFont="1" applyFill="1" applyBorder="1" applyProtection="1">
      <protection locked="0"/>
    </xf>
    <xf numFmtId="0" fontId="2" fillId="0" borderId="2" xfId="0" applyFont="1" applyBorder="1" applyAlignment="1">
      <alignment horizontal="center" wrapText="1"/>
    </xf>
    <xf numFmtId="0" fontId="11" fillId="0" borderId="0" xfId="0" applyFont="1" applyAlignment="1">
      <alignment horizontal="center" wrapText="1"/>
    </xf>
    <xf numFmtId="164" fontId="0" fillId="5" borderId="0" xfId="1" quotePrefix="1" applyNumberFormat="1" applyFont="1" applyFill="1" applyBorder="1" applyProtection="1">
      <protection locked="0"/>
    </xf>
    <xf numFmtId="164" fontId="1" fillId="5" borderId="4" xfId="1" applyNumberFormat="1" applyFont="1" applyFill="1" applyBorder="1" applyProtection="1">
      <protection locked="0"/>
    </xf>
    <xf numFmtId="164" fontId="1" fillId="5" borderId="5" xfId="1" applyNumberFormat="1" applyFont="1" applyFill="1" applyBorder="1" applyProtection="1">
      <protection locked="0"/>
    </xf>
    <xf numFmtId="0" fontId="3" fillId="0" borderId="9" xfId="0" applyFont="1" applyBorder="1" applyAlignment="1">
      <alignment horizontal="center"/>
    </xf>
    <xf numFmtId="164" fontId="0" fillId="0" borderId="7" xfId="1" applyNumberFormat="1" applyFont="1" applyBorder="1"/>
    <xf numFmtId="164" fontId="0" fillId="6" borderId="0" xfId="1" applyNumberFormat="1" applyFont="1" applyFill="1"/>
    <xf numFmtId="164" fontId="0" fillId="6" borderId="1" xfId="1" applyNumberFormat="1" applyFont="1" applyFill="1" applyBorder="1"/>
    <xf numFmtId="0" fontId="0" fillId="6" borderId="0" xfId="0" applyFill="1"/>
    <xf numFmtId="164" fontId="0" fillId="7" borderId="0" xfId="1" applyNumberFormat="1" applyFont="1" applyFill="1"/>
    <xf numFmtId="43" fontId="0" fillId="6" borderId="0" xfId="1" applyFont="1" applyFill="1"/>
    <xf numFmtId="0" fontId="2" fillId="0" borderId="3" xfId="0" applyFont="1" applyBorder="1"/>
    <xf numFmtId="164" fontId="0" fillId="6" borderId="12" xfId="1" applyNumberFormat="1" applyFont="1" applyFill="1" applyBorder="1"/>
    <xf numFmtId="164" fontId="0" fillId="4" borderId="13" xfId="1" applyNumberFormat="1" applyFont="1" applyFill="1" applyBorder="1"/>
    <xf numFmtId="164" fontId="2" fillId="0" borderId="2" xfId="1" applyNumberFormat="1" applyFont="1" applyFill="1" applyBorder="1" applyAlignment="1">
      <alignment horizontal="center"/>
    </xf>
    <xf numFmtId="164" fontId="2" fillId="0" borderId="2" xfId="1" applyNumberFormat="1" applyFont="1" applyFill="1" applyBorder="1" applyAlignment="1">
      <alignment horizontal="center" wrapText="1"/>
    </xf>
    <xf numFmtId="0" fontId="2" fillId="0" borderId="2" xfId="0" applyFont="1" applyBorder="1" applyAlignment="1">
      <alignment horizontal="center"/>
    </xf>
    <xf numFmtId="0" fontId="2" fillId="8" borderId="0" xfId="0" applyFont="1" applyFill="1"/>
    <xf numFmtId="0" fontId="3" fillId="8" borderId="6" xfId="0" applyFont="1" applyFill="1" applyBorder="1"/>
    <xf numFmtId="0" fontId="2" fillId="8" borderId="6" xfId="0" applyFont="1" applyFill="1" applyBorder="1" applyAlignment="1">
      <alignment wrapText="1"/>
    </xf>
    <xf numFmtId="0" fontId="13" fillId="9" borderId="3" xfId="0" applyFont="1" applyFill="1" applyBorder="1"/>
    <xf numFmtId="0" fontId="0" fillId="9" borderId="4" xfId="0" applyFill="1" applyBorder="1"/>
    <xf numFmtId="0" fontId="0" fillId="9" borderId="5" xfId="0" applyFill="1" applyBorder="1"/>
    <xf numFmtId="0" fontId="12" fillId="9" borderId="6" xfId="0" applyFont="1" applyFill="1" applyBorder="1"/>
    <xf numFmtId="0" fontId="0" fillId="9" borderId="0" xfId="0" applyFill="1"/>
    <xf numFmtId="0" fontId="0" fillId="9" borderId="7" xfId="0" applyFill="1" applyBorder="1"/>
    <xf numFmtId="0" fontId="12" fillId="9" borderId="8" xfId="0" applyFont="1" applyFill="1" applyBorder="1"/>
    <xf numFmtId="0" fontId="0" fillId="9" borderId="9" xfId="0" applyFill="1" applyBorder="1"/>
    <xf numFmtId="0" fontId="0" fillId="9" borderId="10" xfId="0" applyFill="1" applyBorder="1"/>
    <xf numFmtId="0" fontId="14" fillId="0" borderId="0" xfId="0" applyFont="1" applyAlignment="1">
      <alignment horizontal="center"/>
    </xf>
    <xf numFmtId="0" fontId="2" fillId="0" borderId="4" xfId="0" applyFont="1" applyBorder="1"/>
    <xf numFmtId="0" fontId="0" fillId="0" borderId="0" xfId="0" applyAlignment="1">
      <alignment wrapText="1"/>
    </xf>
    <xf numFmtId="0" fontId="0" fillId="0" borderId="4" xfId="0" applyBorder="1" applyAlignment="1">
      <alignment wrapText="1"/>
    </xf>
    <xf numFmtId="0" fontId="3" fillId="8" borderId="0" xfId="0" applyFont="1" applyFill="1"/>
    <xf numFmtId="0" fontId="2" fillId="0" borderId="0" xfId="0" applyFont="1" applyAlignment="1">
      <alignment wrapText="1"/>
    </xf>
    <xf numFmtId="0" fontId="0" fillId="0" borderId="9" xfId="0" applyBorder="1" applyAlignment="1">
      <alignment wrapText="1"/>
    </xf>
    <xf numFmtId="0" fontId="2" fillId="8" borderId="0" xfId="0" applyFont="1" applyFill="1" applyAlignment="1">
      <alignment wrapText="1"/>
    </xf>
    <xf numFmtId="0" fontId="0" fillId="0" borderId="14" xfId="0" applyBorder="1"/>
    <xf numFmtId="0" fontId="0" fillId="0" borderId="11" xfId="0" applyBorder="1"/>
    <xf numFmtId="0" fontId="0" fillId="10" borderId="2" xfId="0" applyFill="1" applyBorder="1"/>
    <xf numFmtId="0" fontId="0" fillId="11" borderId="2" xfId="0" applyFill="1" applyBorder="1" applyAlignment="1">
      <alignment horizontal="center" wrapText="1"/>
    </xf>
    <xf numFmtId="0" fontId="2" fillId="3" borderId="2" xfId="0" applyFont="1" applyFill="1" applyBorder="1" applyAlignment="1">
      <alignment horizontal="center" wrapText="1"/>
    </xf>
    <xf numFmtId="0" fontId="17" fillId="6" borderId="14" xfId="0" applyFont="1" applyFill="1" applyBorder="1"/>
    <xf numFmtId="0" fontId="17" fillId="6" borderId="15" xfId="0" applyFont="1" applyFill="1" applyBorder="1"/>
    <xf numFmtId="0" fontId="17" fillId="6" borderId="11" xfId="0" applyFont="1" applyFill="1" applyBorder="1"/>
    <xf numFmtId="0" fontId="2" fillId="6" borderId="3" xfId="0" applyFont="1" applyFill="1" applyBorder="1"/>
    <xf numFmtId="0" fontId="0" fillId="6" borderId="4" xfId="0" applyFill="1" applyBorder="1"/>
    <xf numFmtId="0" fontId="0" fillId="6" borderId="5" xfId="0" applyFill="1" applyBorder="1"/>
    <xf numFmtId="0" fontId="2" fillId="6" borderId="8" xfId="0" applyFont="1" applyFill="1" applyBorder="1"/>
    <xf numFmtId="0" fontId="0" fillId="6" borderId="9" xfId="0" applyFill="1" applyBorder="1"/>
    <xf numFmtId="0" fontId="0" fillId="6" borderId="10" xfId="0" applyFill="1" applyBorder="1"/>
    <xf numFmtId="0" fontId="15" fillId="6" borderId="3" xfId="0" applyFont="1" applyFill="1" applyBorder="1"/>
    <xf numFmtId="0" fontId="15" fillId="6" borderId="4" xfId="0" applyFont="1" applyFill="1" applyBorder="1"/>
    <xf numFmtId="0" fontId="15" fillId="6" borderId="6" xfId="0" applyFont="1" applyFill="1" applyBorder="1"/>
    <xf numFmtId="0" fontId="15" fillId="6" borderId="0" xfId="0" applyFont="1" applyFill="1"/>
    <xf numFmtId="0" fontId="0" fillId="6" borderId="7" xfId="0" applyFill="1" applyBorder="1"/>
    <xf numFmtId="0" fontId="0" fillId="6" borderId="3" xfId="0" applyFill="1" applyBorder="1"/>
    <xf numFmtId="0" fontId="0" fillId="6" borderId="6" xfId="0" applyFill="1" applyBorder="1"/>
    <xf numFmtId="0" fontId="0" fillId="6" borderId="8" xfId="0" applyFill="1" applyBorder="1"/>
    <xf numFmtId="0" fontId="15" fillId="6" borderId="8" xfId="0" applyFont="1" applyFill="1" applyBorder="1"/>
    <xf numFmtId="0" fontId="2" fillId="12" borderId="3" xfId="0" applyFont="1" applyFill="1" applyBorder="1"/>
    <xf numFmtId="0" fontId="0" fillId="12" borderId="4" xfId="0" applyFill="1" applyBorder="1"/>
    <xf numFmtId="0" fontId="0" fillId="12" borderId="5" xfId="0" applyFill="1" applyBorder="1"/>
    <xf numFmtId="0" fontId="2" fillId="12" borderId="8" xfId="0" applyFont="1" applyFill="1" applyBorder="1"/>
    <xf numFmtId="0" fontId="0" fillId="12" borderId="9" xfId="0" applyFill="1" applyBorder="1"/>
    <xf numFmtId="0" fontId="0" fillId="12" borderId="10" xfId="0" applyFill="1" applyBorder="1"/>
    <xf numFmtId="0" fontId="0" fillId="12" borderId="7" xfId="0" applyFill="1" applyBorder="1"/>
    <xf numFmtId="0" fontId="0" fillId="12" borderId="0" xfId="0" applyFill="1"/>
    <xf numFmtId="0" fontId="2" fillId="12" borderId="6" xfId="0" applyFont="1" applyFill="1" applyBorder="1"/>
    <xf numFmtId="0" fontId="0" fillId="12" borderId="6" xfId="0" applyFill="1" applyBorder="1"/>
    <xf numFmtId="0" fontId="21" fillId="0" borderId="0" xfId="0" quotePrefix="1" applyFont="1"/>
    <xf numFmtId="0" fontId="22" fillId="0" borderId="0" xfId="0" applyFont="1"/>
    <xf numFmtId="0" fontId="22" fillId="0" borderId="0" xfId="0" applyFont="1" applyAlignment="1">
      <alignment horizontal="center"/>
    </xf>
    <xf numFmtId="0" fontId="23" fillId="0" borderId="0" xfId="0" applyFont="1" applyAlignment="1">
      <alignment horizontal="center" wrapText="1"/>
    </xf>
    <xf numFmtId="41" fontId="22" fillId="0" borderId="0" xfId="0" applyNumberFormat="1" applyFont="1"/>
    <xf numFmtId="0" fontId="24" fillId="0" borderId="0" xfId="0" applyFont="1"/>
    <xf numFmtId="0" fontId="25" fillId="6" borderId="6" xfId="3" applyFill="1" applyBorder="1"/>
    <xf numFmtId="0" fontId="14" fillId="0" borderId="0" xfId="0" applyFont="1"/>
    <xf numFmtId="0" fontId="27" fillId="4" borderId="14" xfId="0" applyFont="1" applyFill="1" applyBorder="1"/>
    <xf numFmtId="0" fontId="27" fillId="4" borderId="15" xfId="0" applyFont="1" applyFill="1" applyBorder="1"/>
    <xf numFmtId="0" fontId="27" fillId="4" borderId="11" xfId="0" applyFont="1" applyFill="1" applyBorder="1"/>
    <xf numFmtId="0" fontId="0" fillId="4" borderId="15" xfId="0" applyFill="1" applyBorder="1"/>
    <xf numFmtId="0" fontId="0" fillId="4" borderId="11" xfId="0" applyFill="1" applyBorder="1"/>
    <xf numFmtId="0" fontId="0" fillId="15" borderId="6" xfId="0" applyFill="1" applyBorder="1"/>
    <xf numFmtId="0" fontId="0" fillId="4" borderId="6" xfId="0" applyFill="1" applyBorder="1"/>
    <xf numFmtId="164" fontId="0" fillId="16" borderId="0" xfId="1" applyNumberFormat="1" applyFont="1" applyFill="1"/>
    <xf numFmtId="0" fontId="0" fillId="16" borderId="0" xfId="0" applyFill="1"/>
    <xf numFmtId="164" fontId="0" fillId="16" borderId="1" xfId="1" applyNumberFormat="1" applyFont="1" applyFill="1" applyBorder="1"/>
    <xf numFmtId="0" fontId="0" fillId="16" borderId="0" xfId="0" applyFill="1" applyAlignment="1">
      <alignment wrapText="1"/>
    </xf>
    <xf numFmtId="43" fontId="0" fillId="16" borderId="0" xfId="1" applyFont="1" applyFill="1"/>
    <xf numFmtId="0" fontId="17" fillId="16" borderId="14" xfId="0" applyFont="1" applyFill="1" applyBorder="1" applyAlignment="1">
      <alignment vertical="center"/>
    </xf>
    <xf numFmtId="0" fontId="17" fillId="16" borderId="15" xfId="0" applyFont="1" applyFill="1" applyBorder="1" applyAlignment="1">
      <alignment vertical="center"/>
    </xf>
    <xf numFmtId="0" fontId="17" fillId="16" borderId="11" xfId="0" applyFont="1" applyFill="1" applyBorder="1" applyAlignment="1">
      <alignment vertical="center"/>
    </xf>
    <xf numFmtId="0" fontId="17" fillId="16" borderId="14" xfId="0" applyFont="1" applyFill="1" applyBorder="1"/>
    <xf numFmtId="0" fontId="17" fillId="16" borderId="15" xfId="0" applyFont="1" applyFill="1" applyBorder="1"/>
    <xf numFmtId="0" fontId="17" fillId="16" borderId="11" xfId="0" applyFont="1" applyFill="1" applyBorder="1"/>
    <xf numFmtId="0" fontId="0" fillId="4" borderId="2" xfId="0" applyFill="1" applyBorder="1" applyAlignment="1">
      <alignment horizontal="center" wrapText="1"/>
    </xf>
    <xf numFmtId="164" fontId="0" fillId="16" borderId="13" xfId="1" applyNumberFormat="1" applyFont="1" applyFill="1" applyBorder="1"/>
    <xf numFmtId="0" fontId="2" fillId="4" borderId="2" xfId="0" applyFont="1" applyFill="1" applyBorder="1" applyAlignment="1">
      <alignment horizontal="center" wrapText="1"/>
    </xf>
    <xf numFmtId="0" fontId="25" fillId="0" borderId="0" xfId="3" applyFill="1" applyBorder="1"/>
    <xf numFmtId="0" fontId="0" fillId="4" borderId="3" xfId="0" applyFill="1" applyBorder="1"/>
    <xf numFmtId="0" fontId="0" fillId="4" borderId="4" xfId="0" applyFill="1" applyBorder="1"/>
    <xf numFmtId="0" fontId="0" fillId="4" borderId="5" xfId="0" applyFill="1" applyBorder="1"/>
    <xf numFmtId="0" fontId="0" fillId="4" borderId="7" xfId="0" applyFill="1" applyBorder="1"/>
    <xf numFmtId="0" fontId="0" fillId="4" borderId="8" xfId="0" applyFill="1" applyBorder="1"/>
    <xf numFmtId="0" fontId="0" fillId="4" borderId="9" xfId="0" applyFill="1" applyBorder="1"/>
    <xf numFmtId="0" fontId="0" fillId="4" borderId="10" xfId="0" applyFill="1" applyBorder="1"/>
    <xf numFmtId="0" fontId="0" fillId="7" borderId="0" xfId="0" applyFill="1"/>
    <xf numFmtId="164" fontId="0" fillId="7" borderId="0" xfId="1" applyNumberFormat="1" applyFont="1" applyFill="1" applyBorder="1"/>
    <xf numFmtId="164" fontId="0" fillId="15" borderId="9" xfId="1" applyNumberFormat="1" applyFont="1" applyFill="1" applyBorder="1" applyProtection="1">
      <protection locked="0"/>
    </xf>
    <xf numFmtId="0" fontId="0" fillId="15" borderId="0" xfId="0" applyFill="1"/>
    <xf numFmtId="0" fontId="25" fillId="0" borderId="0" xfId="3"/>
    <xf numFmtId="0" fontId="25" fillId="6" borderId="8" xfId="3" applyFill="1" applyBorder="1"/>
    <xf numFmtId="164" fontId="0" fillId="0" borderId="0" xfId="1" applyNumberFormat="1" applyFont="1" applyFill="1" applyBorder="1" applyProtection="1">
      <protection locked="0"/>
    </xf>
    <xf numFmtId="0" fontId="9" fillId="0" borderId="0" xfId="0" applyFont="1" applyAlignment="1">
      <alignment horizontal="center" wrapText="1"/>
    </xf>
    <xf numFmtId="0" fontId="2" fillId="0" borderId="0" xfId="0" applyFont="1" applyAlignment="1">
      <alignment horizontal="center" wrapText="1"/>
    </xf>
    <xf numFmtId="0" fontId="10" fillId="0" borderId="0" xfId="0" applyFont="1" applyAlignment="1">
      <alignment horizontal="left" wrapText="1"/>
    </xf>
    <xf numFmtId="0" fontId="0" fillId="0" borderId="0" xfId="0" applyAlignment="1">
      <alignment horizontal="left" wrapText="1"/>
    </xf>
    <xf numFmtId="0" fontId="5" fillId="3" borderId="0" xfId="0" applyFont="1" applyFill="1" applyAlignment="1">
      <alignment horizontal="center" wrapText="1"/>
    </xf>
    <xf numFmtId="0" fontId="9" fillId="0" borderId="0" xfId="0" applyFont="1" applyAlignment="1">
      <alignment horizontal="left" wrapText="1"/>
    </xf>
    <xf numFmtId="0" fontId="16" fillId="0" borderId="14" xfId="0" applyFont="1" applyBorder="1" applyAlignment="1">
      <alignment horizontal="center" wrapText="1"/>
    </xf>
    <xf numFmtId="0" fontId="16" fillId="0" borderId="15" xfId="0" applyFont="1" applyBorder="1" applyAlignment="1">
      <alignment horizontal="center" wrapText="1"/>
    </xf>
    <xf numFmtId="0" fontId="16" fillId="0" borderId="11" xfId="0" applyFont="1" applyBorder="1" applyAlignment="1">
      <alignment horizontal="center" wrapText="1"/>
    </xf>
    <xf numFmtId="0" fontId="0" fillId="6" borderId="3" xfId="0" applyFill="1" applyBorder="1" applyAlignment="1">
      <alignment horizontal="center" vertical="center" wrapText="1"/>
    </xf>
    <xf numFmtId="0" fontId="0" fillId="6" borderId="4" xfId="0" applyFill="1" applyBorder="1" applyAlignment="1">
      <alignment horizontal="center" vertical="center" wrapText="1"/>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0" xfId="0" applyFill="1" applyAlignment="1">
      <alignment horizontal="center" vertical="center" wrapText="1"/>
    </xf>
    <xf numFmtId="0" fontId="0" fillId="6" borderId="7" xfId="0" applyFill="1" applyBorder="1" applyAlignment="1">
      <alignment horizontal="center" vertical="center" wrapText="1"/>
    </xf>
    <xf numFmtId="0" fontId="0" fillId="6" borderId="8" xfId="0" applyFill="1" applyBorder="1" applyAlignment="1">
      <alignment horizontal="center" vertical="center" wrapText="1"/>
    </xf>
    <xf numFmtId="0" fontId="0" fillId="6" borderId="9" xfId="0" applyFill="1" applyBorder="1" applyAlignment="1">
      <alignment horizontal="center" vertical="center" wrapText="1"/>
    </xf>
    <xf numFmtId="0" fontId="0" fillId="6" borderId="10" xfId="0" applyFill="1" applyBorder="1" applyAlignment="1">
      <alignment horizontal="center" vertical="center" wrapText="1"/>
    </xf>
    <xf numFmtId="0" fontId="18" fillId="0" borderId="14" xfId="0" applyFont="1" applyBorder="1" applyAlignment="1">
      <alignment horizontal="center" wrapText="1"/>
    </xf>
    <xf numFmtId="0" fontId="18" fillId="0" borderId="15" xfId="0" applyFont="1" applyBorder="1" applyAlignment="1">
      <alignment horizontal="center" wrapText="1"/>
    </xf>
    <xf numFmtId="0" fontId="18" fillId="0" borderId="11" xfId="0" applyFont="1" applyBorder="1" applyAlignment="1">
      <alignment horizontal="center" wrapText="1"/>
    </xf>
    <xf numFmtId="0" fontId="10" fillId="6" borderId="14" xfId="0" applyFont="1" applyFill="1" applyBorder="1" applyAlignment="1">
      <alignment horizontal="center" wrapText="1"/>
    </xf>
    <xf numFmtId="0" fontId="10" fillId="6" borderId="15" xfId="0" applyFont="1" applyFill="1" applyBorder="1" applyAlignment="1">
      <alignment horizontal="center" wrapText="1"/>
    </xf>
    <xf numFmtId="0" fontId="10" fillId="6" borderId="11" xfId="0" applyFont="1" applyFill="1" applyBorder="1" applyAlignment="1">
      <alignment horizontal="center" wrapText="1"/>
    </xf>
    <xf numFmtId="0" fontId="17" fillId="6" borderId="14" xfId="0" applyFont="1" applyFill="1" applyBorder="1" applyAlignment="1">
      <alignment horizontal="left" wrapText="1"/>
    </xf>
    <xf numFmtId="0" fontId="17" fillId="6" borderId="15" xfId="0" applyFont="1" applyFill="1" applyBorder="1" applyAlignment="1">
      <alignment horizontal="left" wrapText="1"/>
    </xf>
    <xf numFmtId="0" fontId="17" fillId="6" borderId="11" xfId="0" applyFont="1" applyFill="1" applyBorder="1" applyAlignment="1">
      <alignment horizontal="left" wrapText="1"/>
    </xf>
    <xf numFmtId="0" fontId="19" fillId="0" borderId="0" xfId="0" applyFont="1" applyAlignment="1">
      <alignment horizontal="left" wrapText="1"/>
    </xf>
    <xf numFmtId="0" fontId="2" fillId="0" borderId="0" xfId="0" applyFont="1" applyAlignment="1">
      <alignment horizontal="left" wrapText="1"/>
    </xf>
    <xf numFmtId="0" fontId="23" fillId="13" borderId="14" xfId="0" applyFont="1" applyFill="1" applyBorder="1" applyAlignment="1">
      <alignment horizontal="center" wrapText="1"/>
    </xf>
    <xf numFmtId="0" fontId="23" fillId="13" borderId="15" xfId="0" applyFont="1" applyFill="1" applyBorder="1" applyAlignment="1">
      <alignment horizontal="center" wrapText="1"/>
    </xf>
    <xf numFmtId="0" fontId="23" fillId="13" borderId="11" xfId="0" applyFont="1" applyFill="1" applyBorder="1" applyAlignment="1">
      <alignment horizontal="center" wrapText="1"/>
    </xf>
    <xf numFmtId="0" fontId="26" fillId="14" borderId="14" xfId="0" applyFont="1" applyFill="1" applyBorder="1" applyAlignment="1">
      <alignment horizontal="center" wrapText="1"/>
    </xf>
    <xf numFmtId="0" fontId="26" fillId="14" borderId="15" xfId="0" applyFont="1" applyFill="1" applyBorder="1" applyAlignment="1">
      <alignment horizontal="center" wrapText="1"/>
    </xf>
    <xf numFmtId="0" fontId="26" fillId="14" borderId="11" xfId="0" applyFont="1" applyFill="1" applyBorder="1" applyAlignment="1">
      <alignment horizontal="center" wrapText="1"/>
    </xf>
    <xf numFmtId="0" fontId="27" fillId="4" borderId="14" xfId="0" applyFont="1" applyFill="1" applyBorder="1" applyAlignment="1">
      <alignment horizontal="center"/>
    </xf>
    <xf numFmtId="0" fontId="27" fillId="4" borderId="15" xfId="0" applyFont="1" applyFill="1" applyBorder="1" applyAlignment="1">
      <alignment horizontal="center"/>
    </xf>
    <xf numFmtId="0" fontId="27" fillId="4" borderId="11" xfId="0" applyFont="1" applyFill="1" applyBorder="1" applyAlignment="1">
      <alignment horizontal="center"/>
    </xf>
    <xf numFmtId="0" fontId="18" fillId="4" borderId="6" xfId="0" applyFont="1" applyFill="1" applyBorder="1" applyAlignment="1">
      <alignment horizontal="center"/>
    </xf>
    <xf numFmtId="0" fontId="18" fillId="4" borderId="0" xfId="0" applyFont="1" applyFill="1" applyAlignment="1">
      <alignment horizontal="center"/>
    </xf>
    <xf numFmtId="0" fontId="18" fillId="4" borderId="7" xfId="0" applyFont="1" applyFill="1" applyBorder="1" applyAlignment="1">
      <alignment horizontal="center"/>
    </xf>
    <xf numFmtId="0" fontId="29" fillId="6" borderId="14" xfId="0" applyFont="1" applyFill="1" applyBorder="1" applyAlignment="1">
      <alignment horizontal="center" vertical="center" wrapText="1"/>
    </xf>
    <xf numFmtId="0" fontId="26" fillId="6" borderId="15" xfId="0" applyFont="1" applyFill="1" applyBorder="1" applyAlignment="1">
      <alignment horizontal="center" vertical="center" wrapText="1"/>
    </xf>
    <xf numFmtId="0" fontId="26" fillId="6" borderId="11" xfId="0" applyFont="1" applyFill="1" applyBorder="1" applyAlignment="1">
      <alignment horizontal="center" vertical="center" wrapText="1"/>
    </xf>
    <xf numFmtId="0" fontId="17" fillId="16" borderId="14" xfId="0" applyFont="1" applyFill="1" applyBorder="1" applyAlignment="1">
      <alignment horizontal="left" wrapText="1"/>
    </xf>
    <xf numFmtId="0" fontId="17" fillId="16" borderId="15" xfId="0" applyFont="1" applyFill="1" applyBorder="1" applyAlignment="1">
      <alignment horizontal="left" wrapText="1"/>
    </xf>
    <xf numFmtId="0" fontId="17" fillId="16" borderId="11" xfId="0" applyFont="1" applyFill="1" applyBorder="1" applyAlignment="1">
      <alignment horizontal="left" wrapText="1"/>
    </xf>
    <xf numFmtId="0" fontId="0" fillId="0" borderId="14" xfId="0" applyBorder="1" applyAlignment="1">
      <alignment horizontal="center"/>
    </xf>
    <xf numFmtId="0" fontId="0" fillId="0" borderId="15" xfId="0" applyBorder="1" applyAlignment="1">
      <alignment horizontal="center"/>
    </xf>
    <xf numFmtId="0" fontId="0" fillId="0" borderId="11" xfId="0" applyBorder="1" applyAlignment="1">
      <alignment horizontal="center"/>
    </xf>
    <xf numFmtId="0" fontId="0" fillId="0" borderId="14" xfId="0" applyBorder="1" applyAlignment="1">
      <alignment horizontal="left"/>
    </xf>
    <xf numFmtId="0" fontId="0" fillId="0" borderId="15" xfId="0" applyBorder="1" applyAlignment="1">
      <alignment horizontal="left"/>
    </xf>
    <xf numFmtId="0" fontId="0" fillId="0" borderId="11" xfId="0" applyBorder="1" applyAlignment="1">
      <alignment horizontal="left"/>
    </xf>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1.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7.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5</xdr:col>
      <xdr:colOff>95250</xdr:colOff>
      <xdr:row>15</xdr:row>
      <xdr:rowOff>95250</xdr:rowOff>
    </xdr:from>
    <xdr:to>
      <xdr:col>5</xdr:col>
      <xdr:colOff>514351</xdr:colOff>
      <xdr:row>32</xdr:row>
      <xdr:rowOff>9526</xdr:rowOff>
    </xdr:to>
    <xdr:sp macro="" textlink="">
      <xdr:nvSpPr>
        <xdr:cNvPr id="2" name="Right Brace 1">
          <a:extLst>
            <a:ext uri="{FF2B5EF4-FFF2-40B4-BE49-F238E27FC236}">
              <a16:creationId xmlns:a16="http://schemas.microsoft.com/office/drawing/2014/main" id="{00000000-0008-0000-0200-000002000000}"/>
            </a:ext>
          </a:extLst>
        </xdr:cNvPr>
        <xdr:cNvSpPr/>
      </xdr:nvSpPr>
      <xdr:spPr>
        <a:xfrm>
          <a:off x="5676900" y="3933825"/>
          <a:ext cx="4191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104775</xdr:colOff>
      <xdr:row>107</xdr:row>
      <xdr:rowOff>152400</xdr:rowOff>
    </xdr:from>
    <xdr:to>
      <xdr:col>2</xdr:col>
      <xdr:colOff>447675</xdr:colOff>
      <xdr:row>125</xdr:row>
      <xdr:rowOff>28575</xdr:rowOff>
    </xdr:to>
    <xdr:sp macro="" textlink="">
      <xdr:nvSpPr>
        <xdr:cNvPr id="2" name="Right Brace 1">
          <a:extLst>
            <a:ext uri="{FF2B5EF4-FFF2-40B4-BE49-F238E27FC236}">
              <a16:creationId xmlns:a16="http://schemas.microsoft.com/office/drawing/2014/main" id="{887CB902-7A95-4B6C-91F4-DD47FA5212A2}"/>
            </a:ext>
          </a:extLst>
        </xdr:cNvPr>
        <xdr:cNvSpPr/>
      </xdr:nvSpPr>
      <xdr:spPr>
        <a:xfrm>
          <a:off x="3971925" y="1826895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188779AF-B693-455D-87BB-6E7955E2C632}"/>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4E6D3413-C2B6-4AAB-9854-FD7B54D3FD7A}"/>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0</xdr:col>
      <xdr:colOff>809625</xdr:colOff>
      <xdr:row>5</xdr:row>
      <xdr:rowOff>66675</xdr:rowOff>
    </xdr:from>
    <xdr:to>
      <xdr:col>0</xdr:col>
      <xdr:colOff>2790825</xdr:colOff>
      <xdr:row>12</xdr:row>
      <xdr:rowOff>57150</xdr:rowOff>
    </xdr:to>
    <xdr:sp macro="" textlink="">
      <xdr:nvSpPr>
        <xdr:cNvPr id="6" name="TextBox 5">
          <a:extLst>
            <a:ext uri="{FF2B5EF4-FFF2-40B4-BE49-F238E27FC236}">
              <a16:creationId xmlns:a16="http://schemas.microsoft.com/office/drawing/2014/main" id="{591DC4EE-F5AD-0F07-7A21-122D17C43417}"/>
            </a:ext>
          </a:extLst>
        </xdr:cNvPr>
        <xdr:cNvSpPr txBox="1"/>
      </xdr:nvSpPr>
      <xdr:spPr>
        <a:xfrm>
          <a:off x="809625" y="933450"/>
          <a:ext cx="1981200" cy="13335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t"/>
        <a:lstStyle/>
        <a:p>
          <a:pPr algn="ctr"/>
          <a:r>
            <a:rPr lang="en-US" sz="1200"/>
            <a:t>If</a:t>
          </a:r>
          <a:r>
            <a:rPr lang="en-US" sz="1200" baseline="0"/>
            <a:t> any of these codes includes funding that will be claimed under the CARES Act grant, exclude that portion of the budget from this section.</a:t>
          </a:r>
          <a:endParaRPr lang="en-US" sz="1200"/>
        </a:p>
      </xdr:txBody>
    </xdr:sp>
    <xdr:clientData/>
  </xdr:twoCellAnchor>
  <xdr:twoCellAnchor editAs="oneCell">
    <xdr:from>
      <xdr:col>13</xdr:col>
      <xdr:colOff>0</xdr:colOff>
      <xdr:row>24</xdr:row>
      <xdr:rowOff>66676</xdr:rowOff>
    </xdr:from>
    <xdr:to>
      <xdr:col>21</xdr:col>
      <xdr:colOff>200025</xdr:colOff>
      <xdr:row>31</xdr:row>
      <xdr:rowOff>176898</xdr:rowOff>
    </xdr:to>
    <xdr:pic>
      <xdr:nvPicPr>
        <xdr:cNvPr id="8" name="Picture 7">
          <a:extLst>
            <a:ext uri="{FF2B5EF4-FFF2-40B4-BE49-F238E27FC236}">
              <a16:creationId xmlns:a16="http://schemas.microsoft.com/office/drawing/2014/main" id="{9690FADF-0DC3-B74D-2726-87FC74C62DCD}"/>
            </a:ext>
          </a:extLst>
        </xdr:cNvPr>
        <xdr:cNvPicPr>
          <a:picLocks noChangeAspect="1"/>
        </xdr:cNvPicPr>
      </xdr:nvPicPr>
      <xdr:blipFill>
        <a:blip xmlns:r="http://schemas.openxmlformats.org/officeDocument/2006/relationships" r:embed="rId1"/>
        <a:stretch>
          <a:fillRect/>
        </a:stretch>
      </xdr:blipFill>
      <xdr:spPr>
        <a:xfrm>
          <a:off x="9877425" y="4962526"/>
          <a:ext cx="5076825" cy="144372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0</xdr:colOff>
      <xdr:row>35</xdr:row>
      <xdr:rowOff>38100</xdr:rowOff>
    </xdr:from>
    <xdr:to>
      <xdr:col>21</xdr:col>
      <xdr:colOff>298087</xdr:colOff>
      <xdr:row>63</xdr:row>
      <xdr:rowOff>86633</xdr:rowOff>
    </xdr:to>
    <xdr:pic>
      <xdr:nvPicPr>
        <xdr:cNvPr id="10" name="Picture 9">
          <a:extLst>
            <a:ext uri="{FF2B5EF4-FFF2-40B4-BE49-F238E27FC236}">
              <a16:creationId xmlns:a16="http://schemas.microsoft.com/office/drawing/2014/main" id="{F6374522-4E5D-3C66-AC93-EC51DF1967B8}"/>
            </a:ext>
          </a:extLst>
        </xdr:cNvPr>
        <xdr:cNvPicPr>
          <a:picLocks noChangeAspect="1"/>
        </xdr:cNvPicPr>
      </xdr:nvPicPr>
      <xdr:blipFill>
        <a:blip xmlns:r="http://schemas.openxmlformats.org/officeDocument/2006/relationships" r:embed="rId2"/>
        <a:stretch>
          <a:fillRect/>
        </a:stretch>
      </xdr:blipFill>
      <xdr:spPr>
        <a:xfrm>
          <a:off x="9877425" y="7048500"/>
          <a:ext cx="5174887" cy="627788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104775</xdr:colOff>
      <xdr:row>107</xdr:row>
      <xdr:rowOff>152400</xdr:rowOff>
    </xdr:from>
    <xdr:to>
      <xdr:col>2</xdr:col>
      <xdr:colOff>447675</xdr:colOff>
      <xdr:row>125</xdr:row>
      <xdr:rowOff>28575</xdr:rowOff>
    </xdr:to>
    <xdr:sp macro="" textlink="">
      <xdr:nvSpPr>
        <xdr:cNvPr id="2" name="Right Brace 1">
          <a:extLst>
            <a:ext uri="{FF2B5EF4-FFF2-40B4-BE49-F238E27FC236}">
              <a16:creationId xmlns:a16="http://schemas.microsoft.com/office/drawing/2014/main" id="{529E2F30-2778-4B14-9808-204839177710}"/>
            </a:ext>
          </a:extLst>
        </xdr:cNvPr>
        <xdr:cNvSpPr/>
      </xdr:nvSpPr>
      <xdr:spPr>
        <a:xfrm>
          <a:off x="3971925" y="20621625"/>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503FF2FC-085D-453C-B76C-88AD0FE1F967}"/>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C0E91064-D10B-474A-9961-A35F56C76A53}"/>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228600</xdr:colOff>
      <xdr:row>24</xdr:row>
      <xdr:rowOff>104775</xdr:rowOff>
    </xdr:from>
    <xdr:to>
      <xdr:col>22</xdr:col>
      <xdr:colOff>162724</xdr:colOff>
      <xdr:row>32</xdr:row>
      <xdr:rowOff>104988</xdr:rowOff>
    </xdr:to>
    <xdr:pic>
      <xdr:nvPicPr>
        <xdr:cNvPr id="7" name="Picture 6">
          <a:extLst>
            <a:ext uri="{FF2B5EF4-FFF2-40B4-BE49-F238E27FC236}">
              <a16:creationId xmlns:a16="http://schemas.microsoft.com/office/drawing/2014/main" id="{26FA1306-AD5A-B6EF-0F28-1C49A28895A5}"/>
            </a:ext>
          </a:extLst>
        </xdr:cNvPr>
        <xdr:cNvPicPr>
          <a:picLocks noChangeAspect="1"/>
        </xdr:cNvPicPr>
      </xdr:nvPicPr>
      <xdr:blipFill>
        <a:blip xmlns:r="http://schemas.openxmlformats.org/officeDocument/2006/relationships" r:embed="rId1"/>
        <a:stretch>
          <a:fillRect/>
        </a:stretch>
      </xdr:blipFill>
      <xdr:spPr>
        <a:xfrm>
          <a:off x="9801225" y="5000625"/>
          <a:ext cx="5725324" cy="152421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76200</xdr:colOff>
      <xdr:row>33</xdr:row>
      <xdr:rowOff>190500</xdr:rowOff>
    </xdr:from>
    <xdr:to>
      <xdr:col>21</xdr:col>
      <xdr:colOff>502340</xdr:colOff>
      <xdr:row>65</xdr:row>
      <xdr:rowOff>57150</xdr:rowOff>
    </xdr:to>
    <xdr:pic>
      <xdr:nvPicPr>
        <xdr:cNvPr id="10" name="Picture 9">
          <a:extLst>
            <a:ext uri="{FF2B5EF4-FFF2-40B4-BE49-F238E27FC236}">
              <a16:creationId xmlns:a16="http://schemas.microsoft.com/office/drawing/2014/main" id="{04A02C48-F570-1119-D400-035EC322237E}"/>
            </a:ext>
          </a:extLst>
        </xdr:cNvPr>
        <xdr:cNvPicPr>
          <a:picLocks noChangeAspect="1"/>
        </xdr:cNvPicPr>
      </xdr:nvPicPr>
      <xdr:blipFill>
        <a:blip xmlns:r="http://schemas.openxmlformats.org/officeDocument/2006/relationships" r:embed="rId2"/>
        <a:stretch>
          <a:fillRect/>
        </a:stretch>
      </xdr:blipFill>
      <xdr:spPr>
        <a:xfrm>
          <a:off x="9953625" y="6810375"/>
          <a:ext cx="5302940" cy="687705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104775</xdr:colOff>
      <xdr:row>97</xdr:row>
      <xdr:rowOff>152400</xdr:rowOff>
    </xdr:from>
    <xdr:to>
      <xdr:col>2</xdr:col>
      <xdr:colOff>447675</xdr:colOff>
      <xdr:row>115</xdr:row>
      <xdr:rowOff>28575</xdr:rowOff>
    </xdr:to>
    <xdr:sp macro="" textlink="">
      <xdr:nvSpPr>
        <xdr:cNvPr id="2" name="Right Brace 1">
          <a:extLst>
            <a:ext uri="{FF2B5EF4-FFF2-40B4-BE49-F238E27FC236}">
              <a16:creationId xmlns:a16="http://schemas.microsoft.com/office/drawing/2014/main" id="{DB24FC2E-D29E-49D0-8CFF-66C986A0B65D}"/>
            </a:ext>
          </a:extLst>
        </xdr:cNvPr>
        <xdr:cNvSpPr/>
      </xdr:nvSpPr>
      <xdr:spPr>
        <a:xfrm>
          <a:off x="3971925" y="20621625"/>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8724FF4C-F23D-4D79-B24A-4E8678CD2833}"/>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3" name="TextBox 2">
          <a:extLst>
            <a:ext uri="{FF2B5EF4-FFF2-40B4-BE49-F238E27FC236}">
              <a16:creationId xmlns:a16="http://schemas.microsoft.com/office/drawing/2014/main" id="{7F013EF4-3756-44F4-AB24-3FEB45D0B8BC}"/>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13</xdr:col>
      <xdr:colOff>0</xdr:colOff>
      <xdr:row>25</xdr:row>
      <xdr:rowOff>0</xdr:rowOff>
    </xdr:from>
    <xdr:to>
      <xdr:col>22</xdr:col>
      <xdr:colOff>315135</xdr:colOff>
      <xdr:row>32</xdr:row>
      <xdr:rowOff>85923</xdr:rowOff>
    </xdr:to>
    <xdr:pic>
      <xdr:nvPicPr>
        <xdr:cNvPr id="6" name="Picture 5">
          <a:extLst>
            <a:ext uri="{FF2B5EF4-FFF2-40B4-BE49-F238E27FC236}">
              <a16:creationId xmlns:a16="http://schemas.microsoft.com/office/drawing/2014/main" id="{F28B9EBC-56E9-8C51-2802-0CD1568BB172}"/>
            </a:ext>
          </a:extLst>
        </xdr:cNvPr>
        <xdr:cNvPicPr>
          <a:picLocks noChangeAspect="1"/>
        </xdr:cNvPicPr>
      </xdr:nvPicPr>
      <xdr:blipFill>
        <a:blip xmlns:r="http://schemas.openxmlformats.org/officeDocument/2006/relationships" r:embed="rId1"/>
        <a:stretch>
          <a:fillRect/>
        </a:stretch>
      </xdr:blipFill>
      <xdr:spPr>
        <a:xfrm>
          <a:off x="9877425" y="5086350"/>
          <a:ext cx="5801535" cy="1419423"/>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0</xdr:colOff>
      <xdr:row>34</xdr:row>
      <xdr:rowOff>0</xdr:rowOff>
    </xdr:from>
    <xdr:to>
      <xdr:col>21</xdr:col>
      <xdr:colOff>105470</xdr:colOff>
      <xdr:row>69</xdr:row>
      <xdr:rowOff>315427</xdr:rowOff>
    </xdr:to>
    <xdr:pic>
      <xdr:nvPicPr>
        <xdr:cNvPr id="7" name="Picture 6">
          <a:extLst>
            <a:ext uri="{FF2B5EF4-FFF2-40B4-BE49-F238E27FC236}">
              <a16:creationId xmlns:a16="http://schemas.microsoft.com/office/drawing/2014/main" id="{F297D239-8779-3C74-A476-7A39B57CA4CA}"/>
            </a:ext>
          </a:extLst>
        </xdr:cNvPr>
        <xdr:cNvPicPr>
          <a:picLocks noChangeAspect="1"/>
        </xdr:cNvPicPr>
      </xdr:nvPicPr>
      <xdr:blipFill>
        <a:blip xmlns:r="http://schemas.openxmlformats.org/officeDocument/2006/relationships" r:embed="rId2"/>
        <a:stretch>
          <a:fillRect/>
        </a:stretch>
      </xdr:blipFill>
      <xdr:spPr>
        <a:xfrm>
          <a:off x="9877425" y="6819900"/>
          <a:ext cx="4982270" cy="789732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2</xdr:col>
      <xdr:colOff>104775</xdr:colOff>
      <xdr:row>97</xdr:row>
      <xdr:rowOff>152400</xdr:rowOff>
    </xdr:from>
    <xdr:to>
      <xdr:col>2</xdr:col>
      <xdr:colOff>447675</xdr:colOff>
      <xdr:row>115</xdr:row>
      <xdr:rowOff>28575</xdr:rowOff>
    </xdr:to>
    <xdr:sp macro="" textlink="">
      <xdr:nvSpPr>
        <xdr:cNvPr id="2" name="Right Brace 1">
          <a:extLst>
            <a:ext uri="{FF2B5EF4-FFF2-40B4-BE49-F238E27FC236}">
              <a16:creationId xmlns:a16="http://schemas.microsoft.com/office/drawing/2014/main" id="{66312D5E-E7D0-4751-9363-240346E8CDEC}"/>
            </a:ext>
          </a:extLst>
        </xdr:cNvPr>
        <xdr:cNvSpPr/>
      </xdr:nvSpPr>
      <xdr:spPr>
        <a:xfrm>
          <a:off x="3971925" y="1864995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3" name="Right Brace 2">
          <a:extLst>
            <a:ext uri="{FF2B5EF4-FFF2-40B4-BE49-F238E27FC236}">
              <a16:creationId xmlns:a16="http://schemas.microsoft.com/office/drawing/2014/main" id="{F2FE7930-1BE2-481C-8875-EB79D3498EDB}"/>
            </a:ext>
          </a:extLst>
        </xdr:cNvPr>
        <xdr:cNvSpPr/>
      </xdr:nvSpPr>
      <xdr:spPr>
        <a:xfrm>
          <a:off x="3971925" y="18278475"/>
          <a:ext cx="342900" cy="330517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4</xdr:col>
      <xdr:colOff>514351</xdr:colOff>
      <xdr:row>32</xdr:row>
      <xdr:rowOff>9526</xdr:rowOff>
    </xdr:to>
    <xdr:sp macro="" textlink="">
      <xdr:nvSpPr>
        <xdr:cNvPr id="2" name="Right Brace 1">
          <a:extLst>
            <a:ext uri="{FF2B5EF4-FFF2-40B4-BE49-F238E27FC236}">
              <a16:creationId xmlns:a16="http://schemas.microsoft.com/office/drawing/2014/main" id="{C7179609-8ACC-4F2A-B870-0E3CA20E01E1}"/>
            </a:ext>
          </a:extLst>
        </xdr:cNvPr>
        <xdr:cNvSpPr/>
      </xdr:nvSpPr>
      <xdr:spPr>
        <a:xfrm>
          <a:off x="5876925" y="38481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2" name="Right Brace 1">
          <a:extLst>
            <a:ext uri="{FF2B5EF4-FFF2-40B4-BE49-F238E27FC236}">
              <a16:creationId xmlns:a16="http://schemas.microsoft.com/office/drawing/2014/main" id="{7DC7171C-E0D6-4C47-A1F3-07E15F009EF4}"/>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5</xdr:col>
      <xdr:colOff>1</xdr:colOff>
      <xdr:row>32</xdr:row>
      <xdr:rowOff>9526</xdr:rowOff>
    </xdr:to>
    <xdr:sp macro="" textlink="">
      <xdr:nvSpPr>
        <xdr:cNvPr id="2" name="Right Brace 1">
          <a:extLst>
            <a:ext uri="{FF2B5EF4-FFF2-40B4-BE49-F238E27FC236}">
              <a16:creationId xmlns:a16="http://schemas.microsoft.com/office/drawing/2014/main" id="{F1DF85FD-DC2B-4525-9A5D-E8FAE4F4EAE2}"/>
            </a:ext>
          </a:extLst>
        </xdr:cNvPr>
        <xdr:cNvSpPr/>
      </xdr:nvSpPr>
      <xdr:spPr>
        <a:xfrm>
          <a:off x="4800600"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12</xdr:col>
      <xdr:colOff>19050</xdr:colOff>
      <xdr:row>29</xdr:row>
      <xdr:rowOff>0</xdr:rowOff>
    </xdr:from>
    <xdr:to>
      <xdr:col>23</xdr:col>
      <xdr:colOff>180117</xdr:colOff>
      <xdr:row>61</xdr:row>
      <xdr:rowOff>122953</xdr:rowOff>
    </xdr:to>
    <xdr:pic>
      <xdr:nvPicPr>
        <xdr:cNvPr id="4" name="Picture 3">
          <a:extLst>
            <a:ext uri="{FF2B5EF4-FFF2-40B4-BE49-F238E27FC236}">
              <a16:creationId xmlns:a16="http://schemas.microsoft.com/office/drawing/2014/main" id="{A02B25A3-13E5-45A3-9EFC-69813CAE4A77}"/>
            </a:ext>
          </a:extLst>
        </xdr:cNvPr>
        <xdr:cNvPicPr>
          <a:picLocks noChangeAspect="1"/>
        </xdr:cNvPicPr>
      </xdr:nvPicPr>
      <xdr:blipFill>
        <a:blip xmlns:r="http://schemas.openxmlformats.org/officeDocument/2006/relationships" r:embed="rId1"/>
        <a:stretch>
          <a:fillRect/>
        </a:stretch>
      </xdr:blipFill>
      <xdr:spPr>
        <a:xfrm>
          <a:off x="9591675" y="5848350"/>
          <a:ext cx="6866667" cy="6971428"/>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104775</xdr:colOff>
      <xdr:row>92</xdr:row>
      <xdr:rowOff>152400</xdr:rowOff>
    </xdr:from>
    <xdr:to>
      <xdr:col>2</xdr:col>
      <xdr:colOff>447675</xdr:colOff>
      <xdr:row>110</xdr:row>
      <xdr:rowOff>28575</xdr:rowOff>
    </xdr:to>
    <xdr:sp macro="" textlink="">
      <xdr:nvSpPr>
        <xdr:cNvPr id="2" name="Right Brace 1">
          <a:extLst>
            <a:ext uri="{FF2B5EF4-FFF2-40B4-BE49-F238E27FC236}">
              <a16:creationId xmlns:a16="http://schemas.microsoft.com/office/drawing/2014/main" id="{72108631-F198-40D8-8016-6435A2C26A25}"/>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95250</xdr:colOff>
      <xdr:row>15</xdr:row>
      <xdr:rowOff>95250</xdr:rowOff>
    </xdr:from>
    <xdr:to>
      <xdr:col>5</xdr:col>
      <xdr:colOff>1</xdr:colOff>
      <xdr:row>32</xdr:row>
      <xdr:rowOff>9526</xdr:rowOff>
    </xdr:to>
    <xdr:sp macro="" textlink="">
      <xdr:nvSpPr>
        <xdr:cNvPr id="2" name="Right Brace 1">
          <a:extLst>
            <a:ext uri="{FF2B5EF4-FFF2-40B4-BE49-F238E27FC236}">
              <a16:creationId xmlns:a16="http://schemas.microsoft.com/office/drawing/2014/main" id="{5577F7AD-F48D-40E3-B839-45200EC0571C}"/>
            </a:ext>
          </a:extLst>
        </xdr:cNvPr>
        <xdr:cNvSpPr/>
      </xdr:nvSpPr>
      <xdr:spPr>
        <a:xfrm>
          <a:off x="5143500" y="3148013"/>
          <a:ext cx="371476" cy="2990851"/>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12</xdr:col>
      <xdr:colOff>514350</xdr:colOff>
      <xdr:row>33</xdr:row>
      <xdr:rowOff>28575</xdr:rowOff>
    </xdr:from>
    <xdr:to>
      <xdr:col>21</xdr:col>
      <xdr:colOff>267418</xdr:colOff>
      <xdr:row>58</xdr:row>
      <xdr:rowOff>86524</xdr:rowOff>
    </xdr:to>
    <xdr:pic>
      <xdr:nvPicPr>
        <xdr:cNvPr id="4" name="Picture 3">
          <a:extLst>
            <a:ext uri="{FF2B5EF4-FFF2-40B4-BE49-F238E27FC236}">
              <a16:creationId xmlns:a16="http://schemas.microsoft.com/office/drawing/2014/main" id="{33DADCB2-E95B-4F04-B2A2-4D0A7EDE910B}"/>
            </a:ext>
          </a:extLst>
        </xdr:cNvPr>
        <xdr:cNvPicPr>
          <a:picLocks noChangeAspect="1"/>
        </xdr:cNvPicPr>
      </xdr:nvPicPr>
      <xdr:blipFill>
        <a:blip xmlns:r="http://schemas.openxmlformats.org/officeDocument/2006/relationships" r:embed="rId1"/>
        <a:stretch>
          <a:fillRect/>
        </a:stretch>
      </xdr:blipFill>
      <xdr:spPr>
        <a:xfrm>
          <a:off x="10086975" y="6648450"/>
          <a:ext cx="5144218" cy="5725324"/>
        </a:xfrm>
        <a:prstGeom prst="rect">
          <a:avLst/>
        </a:prstGeom>
        <a:ln w="38100" cap="sq">
          <a:solidFill>
            <a:srgbClr val="000000"/>
          </a:solidFill>
          <a:prstDash val="solid"/>
          <a:miter lim="800000"/>
        </a:ln>
        <a:effectLst/>
      </xdr:spPr>
    </xdr:pic>
    <xdr:clientData/>
  </xdr:twoCellAnchor>
  <xdr:twoCellAnchor>
    <xdr:from>
      <xdr:col>19</xdr:col>
      <xdr:colOff>552450</xdr:colOff>
      <xdr:row>36</xdr:row>
      <xdr:rowOff>180975</xdr:rowOff>
    </xdr:from>
    <xdr:to>
      <xdr:col>20</xdr:col>
      <xdr:colOff>561975</xdr:colOff>
      <xdr:row>38</xdr:row>
      <xdr:rowOff>152400</xdr:rowOff>
    </xdr:to>
    <xdr:sp macro="" textlink="">
      <xdr:nvSpPr>
        <xdr:cNvPr id="5" name="TextBox 4">
          <a:extLst>
            <a:ext uri="{FF2B5EF4-FFF2-40B4-BE49-F238E27FC236}">
              <a16:creationId xmlns:a16="http://schemas.microsoft.com/office/drawing/2014/main" id="{37EF194B-5AE6-4239-905A-1E30BAF17AF8}"/>
            </a:ext>
          </a:extLst>
        </xdr:cNvPr>
        <xdr:cNvSpPr txBox="1"/>
      </xdr:nvSpPr>
      <xdr:spPr>
        <a:xfrm>
          <a:off x="143922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276224</xdr:colOff>
      <xdr:row>24</xdr:row>
      <xdr:rowOff>150253</xdr:rowOff>
    </xdr:from>
    <xdr:to>
      <xdr:col>21</xdr:col>
      <xdr:colOff>447675</xdr:colOff>
      <xdr:row>32</xdr:row>
      <xdr:rowOff>9727</xdr:rowOff>
    </xdr:to>
    <xdr:pic>
      <xdr:nvPicPr>
        <xdr:cNvPr id="6" name="Picture 5">
          <a:extLst>
            <a:ext uri="{FF2B5EF4-FFF2-40B4-BE49-F238E27FC236}">
              <a16:creationId xmlns:a16="http://schemas.microsoft.com/office/drawing/2014/main" id="{F59C3C00-73E6-4281-A564-39A2D3B43D53}"/>
            </a:ext>
          </a:extLst>
        </xdr:cNvPr>
        <xdr:cNvPicPr>
          <a:picLocks noChangeAspect="1"/>
        </xdr:cNvPicPr>
      </xdr:nvPicPr>
      <xdr:blipFill>
        <a:blip xmlns:r="http://schemas.openxmlformats.org/officeDocument/2006/relationships" r:embed="rId2"/>
        <a:stretch>
          <a:fillRect/>
        </a:stretch>
      </xdr:blipFill>
      <xdr:spPr>
        <a:xfrm>
          <a:off x="9848849" y="5046103"/>
          <a:ext cx="5353051" cy="1383474"/>
        </a:xfrm>
        <a:prstGeom prst="snip2DiagRect">
          <a:avLst>
            <a:gd name="adj1" fmla="val 14839"/>
            <a:gd name="adj2" fmla="val 16667"/>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104775</xdr:colOff>
      <xdr:row>95</xdr:row>
      <xdr:rowOff>152400</xdr:rowOff>
    </xdr:from>
    <xdr:to>
      <xdr:col>2</xdr:col>
      <xdr:colOff>447675</xdr:colOff>
      <xdr:row>113</xdr:row>
      <xdr:rowOff>28575</xdr:rowOff>
    </xdr:to>
    <xdr:sp macro="" textlink="">
      <xdr:nvSpPr>
        <xdr:cNvPr id="2" name="Right Brace 1">
          <a:extLst>
            <a:ext uri="{FF2B5EF4-FFF2-40B4-BE49-F238E27FC236}">
              <a16:creationId xmlns:a16="http://schemas.microsoft.com/office/drawing/2014/main" id="{79FA3945-693A-4946-98C6-E1D6965F89D4}"/>
            </a:ext>
          </a:extLst>
        </xdr:cNvPr>
        <xdr:cNvSpPr/>
      </xdr:nvSpPr>
      <xdr:spPr>
        <a:xfrm>
          <a:off x="3971925" y="18326100"/>
          <a:ext cx="342900" cy="3324225"/>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editAs="oneCell">
    <xdr:from>
      <xdr:col>3</xdr:col>
      <xdr:colOff>0</xdr:colOff>
      <xdr:row>119</xdr:row>
      <xdr:rowOff>161925</xdr:rowOff>
    </xdr:from>
    <xdr:to>
      <xdr:col>22</xdr:col>
      <xdr:colOff>106438</xdr:colOff>
      <xdr:row>123</xdr:row>
      <xdr:rowOff>85822</xdr:rowOff>
    </xdr:to>
    <xdr:pic>
      <xdr:nvPicPr>
        <xdr:cNvPr id="3" name="Picture 2">
          <a:extLst>
            <a:ext uri="{FF2B5EF4-FFF2-40B4-BE49-F238E27FC236}">
              <a16:creationId xmlns:a16="http://schemas.microsoft.com/office/drawing/2014/main" id="{0F8777D9-A482-44ED-9DAE-37E4525992D2}"/>
            </a:ext>
          </a:extLst>
        </xdr:cNvPr>
        <xdr:cNvPicPr>
          <a:picLocks noChangeAspect="1"/>
        </xdr:cNvPicPr>
      </xdr:nvPicPr>
      <xdr:blipFill>
        <a:blip xmlns:r="http://schemas.openxmlformats.org/officeDocument/2006/relationships" r:embed="rId1"/>
        <a:stretch>
          <a:fillRect/>
        </a:stretch>
      </xdr:blipFill>
      <xdr:spPr>
        <a:xfrm>
          <a:off x="4476750" y="22336125"/>
          <a:ext cx="11917438" cy="695422"/>
        </a:xfrm>
        <a:prstGeom prst="snip2DiagRect">
          <a:avLst/>
        </a:prstGeom>
        <a:solidFill>
          <a:srgbClr val="FFFFFF">
            <a:shade val="85000"/>
          </a:srgbClr>
        </a:solidFill>
        <a:ln w="88900" cap="sq">
          <a:solidFill>
            <a:srgbClr val="FFFFFF"/>
          </a:solidFill>
          <a:miter lim="800000"/>
        </a:ln>
        <a:effectLst>
          <a:outerShdw blurRad="88900" algn="tl" rotWithShape="0">
            <a:srgbClr val="000000">
              <a:alpha val="45000"/>
            </a:srgbClr>
          </a:outerShdw>
        </a:effectLst>
        <a:scene3d>
          <a:camera prst="orthographicFront"/>
          <a:lightRig rig="twoPt" dir="t">
            <a:rot lat="0" lon="0" rev="7200000"/>
          </a:lightRig>
        </a:scene3d>
        <a:sp3d>
          <a:bevelT w="25400" h="19050"/>
          <a:contourClr>
            <a:srgbClr val="FFFFFF"/>
          </a:contourClr>
        </a:sp3d>
      </xdr:spPr>
    </xdr:pic>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xdr:colOff>
      <xdr:row>15</xdr:row>
      <xdr:rowOff>95250</xdr:rowOff>
    </xdr:from>
    <xdr:to>
      <xdr:col>4</xdr:col>
      <xdr:colOff>352426</xdr:colOff>
      <xdr:row>32</xdr:row>
      <xdr:rowOff>9526</xdr:rowOff>
    </xdr:to>
    <xdr:sp macro="" textlink="">
      <xdr:nvSpPr>
        <xdr:cNvPr id="2" name="Right Brace 1">
          <a:extLst>
            <a:ext uri="{FF2B5EF4-FFF2-40B4-BE49-F238E27FC236}">
              <a16:creationId xmlns:a16="http://schemas.microsoft.com/office/drawing/2014/main" id="{5EE9F7F7-FB93-4849-89A8-790FE0758551}"/>
            </a:ext>
          </a:extLst>
        </xdr:cNvPr>
        <xdr:cNvSpPr/>
      </xdr:nvSpPr>
      <xdr:spPr>
        <a:xfrm>
          <a:off x="4714875" y="3276600"/>
          <a:ext cx="342901" cy="3152776"/>
        </a:xfrm>
        <a:prstGeom prst="rightBrace">
          <a:avLst>
            <a:gd name="adj1" fmla="val 8333"/>
            <a:gd name="adj2" fmla="val 5040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clientData/>
  </xdr:twoCellAnchor>
  <xdr:twoCellAnchor>
    <xdr:from>
      <xdr:col>19</xdr:col>
      <xdr:colOff>552450</xdr:colOff>
      <xdr:row>36</xdr:row>
      <xdr:rowOff>180975</xdr:rowOff>
    </xdr:from>
    <xdr:to>
      <xdr:col>20</xdr:col>
      <xdr:colOff>561975</xdr:colOff>
      <xdr:row>38</xdr:row>
      <xdr:rowOff>152400</xdr:rowOff>
    </xdr:to>
    <xdr:sp macro="" textlink="">
      <xdr:nvSpPr>
        <xdr:cNvPr id="4" name="TextBox 3">
          <a:extLst>
            <a:ext uri="{FF2B5EF4-FFF2-40B4-BE49-F238E27FC236}">
              <a16:creationId xmlns:a16="http://schemas.microsoft.com/office/drawing/2014/main" id="{8085FA66-7944-42FA-B003-094D41885426}"/>
            </a:ext>
          </a:extLst>
        </xdr:cNvPr>
        <xdr:cNvSpPr txBox="1"/>
      </xdr:nvSpPr>
      <xdr:spPr>
        <a:xfrm>
          <a:off x="14087475" y="7381875"/>
          <a:ext cx="619125" cy="361950"/>
        </a:xfrm>
        <a:prstGeom prst="rect">
          <a:avLst/>
        </a:prstGeom>
        <a:solidFill>
          <a:schemeClr val="lt1"/>
        </a:solidFill>
        <a:ln w="9525" cmpd="sng">
          <a:noFill/>
        </a:ln>
        <a:effec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editAs="oneCell">
    <xdr:from>
      <xdr:col>12</xdr:col>
      <xdr:colOff>257175</xdr:colOff>
      <xdr:row>24</xdr:row>
      <xdr:rowOff>47625</xdr:rowOff>
    </xdr:from>
    <xdr:to>
      <xdr:col>22</xdr:col>
      <xdr:colOff>19825</xdr:colOff>
      <xdr:row>32</xdr:row>
      <xdr:rowOff>38311</xdr:rowOff>
    </xdr:to>
    <xdr:pic>
      <xdr:nvPicPr>
        <xdr:cNvPr id="6" name="Picture 5">
          <a:extLst>
            <a:ext uri="{FF2B5EF4-FFF2-40B4-BE49-F238E27FC236}">
              <a16:creationId xmlns:a16="http://schemas.microsoft.com/office/drawing/2014/main" id="{A7ABD064-39D4-4AAA-8D1C-7C64A34F354A}"/>
            </a:ext>
          </a:extLst>
        </xdr:cNvPr>
        <xdr:cNvPicPr>
          <a:picLocks noChangeAspect="1"/>
        </xdr:cNvPicPr>
      </xdr:nvPicPr>
      <xdr:blipFill>
        <a:blip xmlns:r="http://schemas.openxmlformats.org/officeDocument/2006/relationships" r:embed="rId1"/>
        <a:stretch>
          <a:fillRect/>
        </a:stretch>
      </xdr:blipFill>
      <xdr:spPr>
        <a:xfrm>
          <a:off x="9829800" y="4943475"/>
          <a:ext cx="5553850" cy="1514686"/>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13</xdr:col>
      <xdr:colOff>114300</xdr:colOff>
      <xdr:row>33</xdr:row>
      <xdr:rowOff>0</xdr:rowOff>
    </xdr:from>
    <xdr:to>
      <xdr:col>21</xdr:col>
      <xdr:colOff>143560</xdr:colOff>
      <xdr:row>57</xdr:row>
      <xdr:rowOff>19817</xdr:rowOff>
    </xdr:to>
    <xdr:pic>
      <xdr:nvPicPr>
        <xdr:cNvPr id="7" name="Picture 6">
          <a:extLst>
            <a:ext uri="{FF2B5EF4-FFF2-40B4-BE49-F238E27FC236}">
              <a16:creationId xmlns:a16="http://schemas.microsoft.com/office/drawing/2014/main" id="{20A84D2E-394D-407D-A651-925A6CD2E0A9}"/>
            </a:ext>
          </a:extLst>
        </xdr:cNvPr>
        <xdr:cNvPicPr>
          <a:picLocks noChangeAspect="1"/>
        </xdr:cNvPicPr>
      </xdr:nvPicPr>
      <xdr:blipFill>
        <a:blip xmlns:r="http://schemas.openxmlformats.org/officeDocument/2006/relationships" r:embed="rId2"/>
        <a:stretch>
          <a:fillRect/>
        </a:stretch>
      </xdr:blipFill>
      <xdr:spPr>
        <a:xfrm>
          <a:off x="9991725" y="6619875"/>
          <a:ext cx="4906060" cy="5496692"/>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oms.nysed.gov/cafe/reports/" TargetMode="External"/><Relationship Id="rId1" Type="http://schemas.openxmlformats.org/officeDocument/2006/relationships/hyperlink" Target="https://www.nysed.gov/sites/default/files/programs/special-education/2022-23-student-with-disabilities-child-count-compliance-standard.pdf" TargetMode="External"/><Relationship Id="rId4" Type="http://schemas.openxmlformats.org/officeDocument/2006/relationships/drawing" Target="../drawings/drawing14.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hyperlink" Target="https://www.nysed.gov/sites/default/files/programs/special-education/2023-24-student-with-disabilities-child-count-compliance-standard.pdf" TargetMode="External"/><Relationship Id="rId1" Type="http://schemas.openxmlformats.org/officeDocument/2006/relationships/hyperlink" Target="http://www.oms.nysed.gov/cafe/repor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hyperlink" Target="http://www.p12.nysed.gov/specialed/finance/idea-grant-application-guidanc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75"/>
  <sheetViews>
    <sheetView zoomScaleNormal="100" zoomScaleSheetLayoutView="100" workbookViewId="0">
      <selection activeCell="E19" sqref="E19"/>
    </sheetView>
  </sheetViews>
  <sheetFormatPr defaultRowHeight="15" x14ac:dyDescent="0.25"/>
  <cols>
    <col min="1" max="1" width="44.42578125" customWidth="1"/>
    <col min="2" max="2" width="13.5703125" customWidth="1"/>
    <col min="3" max="4" width="13.85546875" customWidth="1"/>
    <col min="8" max="8" width="10" customWidth="1"/>
    <col min="9" max="9" width="9.85546875" customWidth="1"/>
    <col min="10" max="10" width="11" customWidth="1"/>
  </cols>
  <sheetData>
    <row r="1" spans="1:6" x14ac:dyDescent="0.25">
      <c r="A1" t="s">
        <v>73</v>
      </c>
    </row>
    <row r="2" spans="1:6" ht="15.75" thickBot="1" x14ac:dyDescent="0.3">
      <c r="A2" s="26" t="s">
        <v>188</v>
      </c>
      <c r="B2" s="1" t="s">
        <v>66</v>
      </c>
      <c r="C2" s="1" t="s">
        <v>67</v>
      </c>
      <c r="D2" s="1" t="s">
        <v>68</v>
      </c>
      <c r="F2" s="38"/>
    </row>
    <row r="3" spans="1:6" x14ac:dyDescent="0.25">
      <c r="A3" s="5" t="s">
        <v>32</v>
      </c>
      <c r="B3" s="27">
        <v>7999</v>
      </c>
      <c r="C3" s="27">
        <v>2238</v>
      </c>
      <c r="D3" s="28">
        <v>4487</v>
      </c>
    </row>
    <row r="4" spans="1:6" x14ac:dyDescent="0.25">
      <c r="A4" s="3" t="s">
        <v>87</v>
      </c>
      <c r="B4" s="29"/>
      <c r="C4" s="29"/>
      <c r="D4" s="30"/>
    </row>
    <row r="5" spans="1:6" x14ac:dyDescent="0.25">
      <c r="A5" s="3" t="s">
        <v>88</v>
      </c>
      <c r="B5" s="29"/>
      <c r="C5" s="29"/>
      <c r="D5" s="30"/>
    </row>
    <row r="6" spans="1:6" x14ac:dyDescent="0.25">
      <c r="A6" s="3" t="s">
        <v>30</v>
      </c>
      <c r="B6" s="29">
        <v>296126</v>
      </c>
      <c r="C6" s="29">
        <v>289831</v>
      </c>
      <c r="D6" s="30">
        <v>274680</v>
      </c>
    </row>
    <row r="7" spans="1:6" x14ac:dyDescent="0.25">
      <c r="A7" s="3" t="s">
        <v>34</v>
      </c>
      <c r="B7" s="29">
        <v>111109</v>
      </c>
      <c r="C7" s="29">
        <v>105517</v>
      </c>
      <c r="D7" s="30">
        <v>102944</v>
      </c>
    </row>
    <row r="8" spans="1:6" x14ac:dyDescent="0.25">
      <c r="A8" s="3" t="s">
        <v>31</v>
      </c>
      <c r="B8" s="29">
        <v>137077</v>
      </c>
      <c r="C8" s="29">
        <v>133734</v>
      </c>
      <c r="D8" s="30">
        <v>133734</v>
      </c>
    </row>
    <row r="9" spans="1:6" x14ac:dyDescent="0.25">
      <c r="A9" s="3" t="s">
        <v>35</v>
      </c>
      <c r="B9" s="29">
        <v>266904</v>
      </c>
      <c r="C9" s="29">
        <v>291731</v>
      </c>
      <c r="D9" s="30">
        <v>275700</v>
      </c>
    </row>
    <row r="10" spans="1:6" x14ac:dyDescent="0.25">
      <c r="A10" s="3" t="s">
        <v>36</v>
      </c>
      <c r="B10" s="29">
        <v>3314</v>
      </c>
      <c r="C10" s="29">
        <v>3233</v>
      </c>
      <c r="D10" s="30">
        <v>3154</v>
      </c>
    </row>
    <row r="11" spans="1:6" x14ac:dyDescent="0.25">
      <c r="A11" s="3" t="s">
        <v>37</v>
      </c>
      <c r="B11" s="29">
        <v>55000</v>
      </c>
      <c r="C11" s="29">
        <v>52500</v>
      </c>
      <c r="D11" s="30">
        <v>92702</v>
      </c>
    </row>
    <row r="12" spans="1:6" x14ac:dyDescent="0.25">
      <c r="A12" s="3" t="s">
        <v>38</v>
      </c>
      <c r="B12" s="29">
        <v>5140</v>
      </c>
      <c r="C12" s="29">
        <v>5654</v>
      </c>
      <c r="D12" s="30">
        <v>5799</v>
      </c>
    </row>
    <row r="13" spans="1:6" x14ac:dyDescent="0.25">
      <c r="A13" s="3" t="s">
        <v>89</v>
      </c>
      <c r="B13" s="29"/>
      <c r="C13" s="29"/>
      <c r="D13" s="30"/>
    </row>
    <row r="14" spans="1:6" x14ac:dyDescent="0.25">
      <c r="A14" s="3" t="s">
        <v>90</v>
      </c>
      <c r="B14" s="29"/>
      <c r="C14" s="29"/>
      <c r="D14" s="30"/>
    </row>
    <row r="15" spans="1:6" x14ac:dyDescent="0.25">
      <c r="A15" s="3" t="s">
        <v>91</v>
      </c>
      <c r="B15" s="29"/>
      <c r="C15" s="29"/>
      <c r="D15" s="30"/>
    </row>
    <row r="16" spans="1:6" x14ac:dyDescent="0.25">
      <c r="A16" s="3" t="s">
        <v>92</v>
      </c>
      <c r="B16" s="29"/>
      <c r="C16" s="29"/>
      <c r="D16" s="30"/>
    </row>
    <row r="17" spans="1:4" x14ac:dyDescent="0.25">
      <c r="A17" s="3" t="s">
        <v>93</v>
      </c>
      <c r="B17" s="29"/>
      <c r="C17" s="29"/>
      <c r="D17" s="30"/>
    </row>
    <row r="18" spans="1:4" x14ac:dyDescent="0.25">
      <c r="A18" s="3" t="s">
        <v>94</v>
      </c>
      <c r="B18" s="29"/>
      <c r="C18" s="29"/>
      <c r="D18" s="30"/>
    </row>
    <row r="19" spans="1:4" x14ac:dyDescent="0.25">
      <c r="A19" s="3" t="s">
        <v>33</v>
      </c>
      <c r="B19" s="29">
        <v>2967</v>
      </c>
      <c r="C19" s="29">
        <v>6137</v>
      </c>
      <c r="D19" s="30">
        <v>6680</v>
      </c>
    </row>
    <row r="20" spans="1:4" x14ac:dyDescent="0.25">
      <c r="A20" s="3" t="s">
        <v>95</v>
      </c>
      <c r="B20" s="29"/>
      <c r="C20" s="29"/>
      <c r="D20" s="30"/>
    </row>
    <row r="21" spans="1:4" x14ac:dyDescent="0.25">
      <c r="A21" s="3" t="s">
        <v>96</v>
      </c>
      <c r="B21" s="29"/>
      <c r="C21" s="29"/>
      <c r="D21" s="30"/>
    </row>
    <row r="22" spans="1:4" x14ac:dyDescent="0.25">
      <c r="A22" s="3" t="s">
        <v>39</v>
      </c>
      <c r="B22" s="29">
        <v>1214029</v>
      </c>
      <c r="C22" s="29">
        <v>1127411</v>
      </c>
      <c r="D22" s="30">
        <v>1082420</v>
      </c>
    </row>
    <row r="23" spans="1:4" x14ac:dyDescent="0.25">
      <c r="A23" s="3" t="s">
        <v>40</v>
      </c>
      <c r="B23" s="29">
        <v>176755</v>
      </c>
      <c r="C23" s="29">
        <v>181952</v>
      </c>
      <c r="D23" s="30">
        <v>160719</v>
      </c>
    </row>
    <row r="24" spans="1:4" x14ac:dyDescent="0.25">
      <c r="A24" s="3" t="s">
        <v>97</v>
      </c>
      <c r="B24" s="29"/>
      <c r="C24" s="29"/>
      <c r="D24" s="30"/>
    </row>
    <row r="25" spans="1:4" x14ac:dyDescent="0.25">
      <c r="A25" s="3" t="s">
        <v>98</v>
      </c>
      <c r="B25" s="29"/>
      <c r="C25" s="29"/>
      <c r="D25" s="30"/>
    </row>
    <row r="26" spans="1:4" x14ac:dyDescent="0.25">
      <c r="A26" s="3" t="s">
        <v>99</v>
      </c>
      <c r="B26" s="29"/>
      <c r="C26" s="29"/>
      <c r="D26" s="30"/>
    </row>
    <row r="27" spans="1:4" x14ac:dyDescent="0.25">
      <c r="A27" s="3" t="s">
        <v>100</v>
      </c>
      <c r="B27" s="29"/>
      <c r="C27" s="29"/>
      <c r="D27" s="30"/>
    </row>
    <row r="28" spans="1:4" x14ac:dyDescent="0.25">
      <c r="A28" s="3" t="s">
        <v>8</v>
      </c>
      <c r="B28" s="29">
        <v>321202</v>
      </c>
      <c r="C28" s="29">
        <v>31749</v>
      </c>
      <c r="D28" s="30">
        <v>5985</v>
      </c>
    </row>
    <row r="29" spans="1:4" x14ac:dyDescent="0.25">
      <c r="A29" s="3" t="s">
        <v>101</v>
      </c>
      <c r="B29" s="29"/>
      <c r="C29" s="29"/>
      <c r="D29" s="30"/>
    </row>
    <row r="30" spans="1:4" x14ac:dyDescent="0.25">
      <c r="A30" s="3" t="s">
        <v>9</v>
      </c>
      <c r="B30" s="29">
        <v>950628</v>
      </c>
      <c r="C30" s="29">
        <v>896291</v>
      </c>
      <c r="D30" s="30">
        <v>918603</v>
      </c>
    </row>
    <row r="31" spans="1:4" x14ac:dyDescent="0.25">
      <c r="A31" s="3" t="s">
        <v>13</v>
      </c>
      <c r="B31" s="29">
        <v>286947</v>
      </c>
      <c r="C31" s="29">
        <v>286571</v>
      </c>
      <c r="D31" s="30">
        <v>276246</v>
      </c>
    </row>
    <row r="32" spans="1:4" x14ac:dyDescent="0.25">
      <c r="A32" s="3" t="s">
        <v>102</v>
      </c>
      <c r="B32" s="29"/>
      <c r="C32" s="29"/>
      <c r="D32" s="30"/>
    </row>
    <row r="33" spans="1:4" x14ac:dyDescent="0.25">
      <c r="A33" s="3" t="s">
        <v>103</v>
      </c>
      <c r="B33" s="29"/>
      <c r="C33" s="29"/>
      <c r="D33" s="30"/>
    </row>
    <row r="34" spans="1:4" x14ac:dyDescent="0.25">
      <c r="A34" s="3" t="s">
        <v>104</v>
      </c>
      <c r="B34" s="29"/>
      <c r="C34" s="29"/>
      <c r="D34" s="30"/>
    </row>
    <row r="35" spans="1:4" x14ac:dyDescent="0.25">
      <c r="A35" s="3" t="s">
        <v>105</v>
      </c>
      <c r="B35" s="29"/>
      <c r="C35" s="29"/>
      <c r="D35" s="30"/>
    </row>
    <row r="36" spans="1:4" x14ac:dyDescent="0.25">
      <c r="A36" s="3" t="s">
        <v>10</v>
      </c>
      <c r="B36" s="29">
        <v>8672</v>
      </c>
      <c r="C36" s="29">
        <v>32870</v>
      </c>
      <c r="D36" s="30">
        <v>47419</v>
      </c>
    </row>
    <row r="37" spans="1:4" x14ac:dyDescent="0.25">
      <c r="A37" s="3" t="s">
        <v>106</v>
      </c>
      <c r="B37" s="29"/>
      <c r="C37" s="29"/>
      <c r="D37" s="30"/>
    </row>
    <row r="38" spans="1:4" x14ac:dyDescent="0.25">
      <c r="A38" s="3" t="s">
        <v>107</v>
      </c>
      <c r="B38" s="29"/>
      <c r="C38" s="29"/>
      <c r="D38" s="30"/>
    </row>
    <row r="39" spans="1:4" x14ac:dyDescent="0.25">
      <c r="A39" s="3" t="s">
        <v>108</v>
      </c>
      <c r="B39" s="29"/>
      <c r="C39" s="29"/>
      <c r="D39" s="30"/>
    </row>
    <row r="40" spans="1:4" x14ac:dyDescent="0.25">
      <c r="A40" s="3" t="s">
        <v>110</v>
      </c>
      <c r="B40" s="29">
        <v>3602885</v>
      </c>
      <c r="C40" s="29">
        <v>3294432</v>
      </c>
      <c r="D40" s="30">
        <v>3211584</v>
      </c>
    </row>
    <row r="41" spans="1:4" x14ac:dyDescent="0.25">
      <c r="A41" s="3" t="s">
        <v>109</v>
      </c>
      <c r="B41" s="29">
        <v>2205527</v>
      </c>
      <c r="C41" s="29">
        <v>2392265</v>
      </c>
      <c r="D41" s="30">
        <v>2491429</v>
      </c>
    </row>
    <row r="42" spans="1:4" x14ac:dyDescent="0.25">
      <c r="A42" s="3" t="s">
        <v>18</v>
      </c>
      <c r="B42" s="29">
        <v>7035723</v>
      </c>
      <c r="C42" s="29">
        <v>6927482</v>
      </c>
      <c r="D42" s="30">
        <v>6413885</v>
      </c>
    </row>
    <row r="43" spans="1:4" x14ac:dyDescent="0.25">
      <c r="A43" s="3" t="s">
        <v>17</v>
      </c>
      <c r="B43" s="29">
        <v>343914</v>
      </c>
      <c r="C43" s="29">
        <v>342960</v>
      </c>
      <c r="D43" s="30">
        <v>319917</v>
      </c>
    </row>
    <row r="44" spans="1:4" x14ac:dyDescent="0.25">
      <c r="A44" s="3" t="s">
        <v>14</v>
      </c>
      <c r="B44" s="29">
        <v>775023</v>
      </c>
      <c r="C44" s="29">
        <v>716202</v>
      </c>
      <c r="D44" s="30">
        <v>728127</v>
      </c>
    </row>
    <row r="45" spans="1:4" x14ac:dyDescent="0.25">
      <c r="A45" s="3" t="s">
        <v>11</v>
      </c>
      <c r="B45" s="29">
        <v>3466629</v>
      </c>
      <c r="C45" s="29">
        <v>3374295</v>
      </c>
      <c r="D45" s="30">
        <v>3271970</v>
      </c>
    </row>
    <row r="46" spans="1:4" x14ac:dyDescent="0.25">
      <c r="A46" s="3" t="s">
        <v>15</v>
      </c>
      <c r="B46" s="29">
        <v>1130976</v>
      </c>
      <c r="C46" s="29">
        <v>1148608</v>
      </c>
      <c r="D46" s="30">
        <v>1200020</v>
      </c>
    </row>
    <row r="47" spans="1:4" x14ac:dyDescent="0.25">
      <c r="A47" s="3" t="s">
        <v>111</v>
      </c>
      <c r="B47" s="29"/>
      <c r="C47" s="29"/>
      <c r="D47" s="30"/>
    </row>
    <row r="48" spans="1:4" x14ac:dyDescent="0.25">
      <c r="A48" s="3" t="s">
        <v>84</v>
      </c>
      <c r="B48" s="29">
        <v>23239</v>
      </c>
      <c r="C48" s="29">
        <v>33251</v>
      </c>
      <c r="D48" s="30">
        <v>24273</v>
      </c>
    </row>
    <row r="49" spans="1:4" x14ac:dyDescent="0.25">
      <c r="A49" s="3" t="s">
        <v>86</v>
      </c>
      <c r="B49" s="29">
        <v>4890</v>
      </c>
      <c r="C49" s="29">
        <v>4464</v>
      </c>
      <c r="D49" s="30">
        <v>5067</v>
      </c>
    </row>
    <row r="50" spans="1:4" x14ac:dyDescent="0.25">
      <c r="A50" s="3" t="s">
        <v>112</v>
      </c>
      <c r="B50" s="29">
        <v>141816</v>
      </c>
      <c r="C50" s="29">
        <v>162361</v>
      </c>
      <c r="D50" s="30">
        <v>125377</v>
      </c>
    </row>
    <row r="51" spans="1:4" x14ac:dyDescent="0.25">
      <c r="A51" s="3" t="s">
        <v>113</v>
      </c>
      <c r="B51" s="29">
        <v>432750</v>
      </c>
      <c r="C51" s="29">
        <v>424727</v>
      </c>
      <c r="D51" s="30">
        <v>544996</v>
      </c>
    </row>
    <row r="52" spans="1:4" x14ac:dyDescent="0.25">
      <c r="A52" s="3" t="s">
        <v>114</v>
      </c>
      <c r="B52" s="29"/>
      <c r="C52" s="29"/>
      <c r="D52" s="30"/>
    </row>
    <row r="53" spans="1:4" x14ac:dyDescent="0.25">
      <c r="A53" s="3" t="s">
        <v>85</v>
      </c>
      <c r="B53" s="29">
        <v>0</v>
      </c>
      <c r="C53" s="29">
        <v>0</v>
      </c>
      <c r="D53" s="30">
        <v>0</v>
      </c>
    </row>
    <row r="54" spans="1:4" x14ac:dyDescent="0.25">
      <c r="A54" s="3" t="s">
        <v>16</v>
      </c>
      <c r="B54" s="29">
        <v>1543591</v>
      </c>
      <c r="C54" s="29">
        <v>1214734</v>
      </c>
      <c r="D54" s="30">
        <v>984386</v>
      </c>
    </row>
    <row r="55" spans="1:4" x14ac:dyDescent="0.25">
      <c r="A55" s="3" t="s">
        <v>115</v>
      </c>
      <c r="B55" s="29"/>
      <c r="C55" s="29"/>
      <c r="D55" s="30"/>
    </row>
    <row r="56" spans="1:4" x14ac:dyDescent="0.25">
      <c r="A56" s="3" t="s">
        <v>116</v>
      </c>
      <c r="B56" s="29"/>
      <c r="C56" s="29"/>
      <c r="D56" s="30"/>
    </row>
    <row r="57" spans="1:4" ht="15.6" customHeight="1" x14ac:dyDescent="0.25">
      <c r="A57" s="3" t="s">
        <v>12</v>
      </c>
      <c r="B57" s="29">
        <v>22459</v>
      </c>
      <c r="C57" s="29">
        <v>25313</v>
      </c>
      <c r="D57" s="30">
        <v>22615</v>
      </c>
    </row>
    <row r="58" spans="1:4" ht="15.6" customHeight="1" x14ac:dyDescent="0.25">
      <c r="A58" s="3" t="s">
        <v>117</v>
      </c>
      <c r="B58" s="29"/>
      <c r="C58" s="29"/>
      <c r="D58" s="30"/>
    </row>
    <row r="59" spans="1:4" x14ac:dyDescent="0.25">
      <c r="A59" s="3" t="s">
        <v>19</v>
      </c>
      <c r="B59" s="29">
        <v>369852</v>
      </c>
      <c r="C59" s="29">
        <v>308354</v>
      </c>
      <c r="D59" s="30">
        <v>294835</v>
      </c>
    </row>
    <row r="60" spans="1:4" x14ac:dyDescent="0.25">
      <c r="A60" s="3" t="s">
        <v>20</v>
      </c>
      <c r="B60" s="29">
        <v>95950</v>
      </c>
      <c r="C60" s="29">
        <v>89672</v>
      </c>
      <c r="D60" s="30">
        <v>95164</v>
      </c>
    </row>
    <row r="61" spans="1:4" x14ac:dyDescent="0.25">
      <c r="A61" s="3" t="s">
        <v>118</v>
      </c>
      <c r="B61" s="29"/>
      <c r="C61" s="29"/>
      <c r="D61" s="30"/>
    </row>
    <row r="62" spans="1:4" x14ac:dyDescent="0.25">
      <c r="A62" s="3" t="s">
        <v>119</v>
      </c>
      <c r="B62" s="29"/>
      <c r="C62" s="29"/>
      <c r="D62" s="30"/>
    </row>
    <row r="63" spans="1:4" x14ac:dyDescent="0.25">
      <c r="A63" s="3" t="s">
        <v>120</v>
      </c>
      <c r="B63" s="29"/>
      <c r="C63" s="29"/>
      <c r="D63" s="30"/>
    </row>
    <row r="64" spans="1:4" x14ac:dyDescent="0.25">
      <c r="A64" s="3" t="s">
        <v>21</v>
      </c>
      <c r="B64" s="29">
        <v>258722</v>
      </c>
      <c r="C64" s="29">
        <v>224606</v>
      </c>
      <c r="D64" s="30">
        <v>192379</v>
      </c>
    </row>
    <row r="65" spans="1:4" x14ac:dyDescent="0.25">
      <c r="A65" s="3" t="s">
        <v>22</v>
      </c>
      <c r="B65" s="29">
        <v>73486</v>
      </c>
      <c r="C65" s="29">
        <v>52775</v>
      </c>
      <c r="D65" s="30">
        <v>54577</v>
      </c>
    </row>
    <row r="66" spans="1:4" x14ac:dyDescent="0.25">
      <c r="A66" s="3" t="s">
        <v>26</v>
      </c>
      <c r="B66" s="29">
        <v>78318</v>
      </c>
      <c r="C66" s="29">
        <v>74677</v>
      </c>
      <c r="D66" s="30">
        <v>74791</v>
      </c>
    </row>
    <row r="67" spans="1:4" x14ac:dyDescent="0.25">
      <c r="A67" s="3" t="s">
        <v>23</v>
      </c>
      <c r="B67" s="29">
        <v>576217</v>
      </c>
      <c r="C67" s="29">
        <v>554179</v>
      </c>
      <c r="D67" s="30">
        <v>537494</v>
      </c>
    </row>
    <row r="68" spans="1:4" x14ac:dyDescent="0.25">
      <c r="A68" s="3" t="s">
        <v>27</v>
      </c>
      <c r="B68" s="29">
        <v>112446</v>
      </c>
      <c r="C68" s="29">
        <v>141687</v>
      </c>
      <c r="D68" s="30">
        <v>139574</v>
      </c>
    </row>
    <row r="69" spans="1:4" x14ac:dyDescent="0.25">
      <c r="A69" s="3" t="s">
        <v>121</v>
      </c>
      <c r="B69" s="29"/>
      <c r="C69" s="29"/>
      <c r="D69" s="30"/>
    </row>
    <row r="70" spans="1:4" x14ac:dyDescent="0.25">
      <c r="A70" s="3" t="s">
        <v>28</v>
      </c>
      <c r="B70" s="29">
        <v>269637</v>
      </c>
      <c r="C70" s="29">
        <v>285319</v>
      </c>
      <c r="D70" s="30">
        <v>292552</v>
      </c>
    </row>
    <row r="71" spans="1:4" x14ac:dyDescent="0.25">
      <c r="A71" s="3" t="s">
        <v>24</v>
      </c>
      <c r="B71" s="29">
        <v>309046</v>
      </c>
      <c r="C71" s="29">
        <v>249708</v>
      </c>
      <c r="D71" s="30">
        <v>243625</v>
      </c>
    </row>
    <row r="72" spans="1:4" x14ac:dyDescent="0.25">
      <c r="A72" s="3" t="s">
        <v>122</v>
      </c>
      <c r="B72" s="29"/>
      <c r="C72" s="29"/>
      <c r="D72" s="30"/>
    </row>
    <row r="73" spans="1:4" x14ac:dyDescent="0.25">
      <c r="A73" s="3" t="s">
        <v>25</v>
      </c>
      <c r="B73" s="29">
        <v>217568</v>
      </c>
      <c r="C73" s="29">
        <v>208989</v>
      </c>
      <c r="D73" s="30">
        <v>201324</v>
      </c>
    </row>
    <row r="74" spans="1:4" x14ac:dyDescent="0.25">
      <c r="A74" s="3" t="s">
        <v>123</v>
      </c>
      <c r="B74" s="29"/>
      <c r="C74" s="29"/>
      <c r="D74" s="30"/>
    </row>
    <row r="75" spans="1:4" x14ac:dyDescent="0.25">
      <c r="A75" s="3" t="s">
        <v>124</v>
      </c>
      <c r="B75" s="29"/>
      <c r="C75" s="29"/>
      <c r="D75" s="30"/>
    </row>
    <row r="76" spans="1:4" x14ac:dyDescent="0.25">
      <c r="A76" s="3" t="s">
        <v>125</v>
      </c>
      <c r="B76" s="29"/>
      <c r="C76" s="29"/>
      <c r="D76" s="30"/>
    </row>
    <row r="77" spans="1:4" x14ac:dyDescent="0.25">
      <c r="A77" s="3" t="s">
        <v>126</v>
      </c>
      <c r="B77" s="29"/>
      <c r="C77" s="29"/>
      <c r="D77" s="30"/>
    </row>
    <row r="78" spans="1:4" x14ac:dyDescent="0.25">
      <c r="A78" s="3" t="s">
        <v>127</v>
      </c>
      <c r="B78" s="29"/>
      <c r="C78" s="29"/>
      <c r="D78" s="30"/>
    </row>
    <row r="79" spans="1:4" x14ac:dyDescent="0.25">
      <c r="A79" s="3" t="s">
        <v>29</v>
      </c>
      <c r="B79" s="29">
        <v>410470</v>
      </c>
      <c r="C79" s="29">
        <v>396031</v>
      </c>
      <c r="D79" s="30">
        <v>384052</v>
      </c>
    </row>
    <row r="80" spans="1:4" x14ac:dyDescent="0.25">
      <c r="A80" s="3" t="s">
        <v>128</v>
      </c>
      <c r="B80" s="29"/>
      <c r="C80" s="29"/>
      <c r="D80" s="30"/>
    </row>
    <row r="81" spans="1:4" x14ac:dyDescent="0.25">
      <c r="A81" s="3" t="s">
        <v>129</v>
      </c>
      <c r="B81" s="29"/>
      <c r="C81" s="29"/>
      <c r="D81" s="30"/>
    </row>
    <row r="82" spans="1:4" x14ac:dyDescent="0.25">
      <c r="A82" s="3" t="s">
        <v>130</v>
      </c>
      <c r="B82" s="29"/>
      <c r="C82" s="29"/>
      <c r="D82" s="30"/>
    </row>
    <row r="83" spans="1:4" x14ac:dyDescent="0.25">
      <c r="A83" s="3" t="s">
        <v>131</v>
      </c>
      <c r="B83" s="29">
        <v>2032362</v>
      </c>
      <c r="C83" s="29">
        <v>1988342</v>
      </c>
      <c r="D83" s="30">
        <v>1946994</v>
      </c>
    </row>
    <row r="84" spans="1:4" x14ac:dyDescent="0.25">
      <c r="A84" s="3" t="s">
        <v>132</v>
      </c>
      <c r="B84" s="29">
        <v>136036</v>
      </c>
      <c r="C84" s="29">
        <v>118384</v>
      </c>
      <c r="D84" s="30">
        <v>121550</v>
      </c>
    </row>
    <row r="85" spans="1:4" x14ac:dyDescent="0.25">
      <c r="A85" s="3" t="s">
        <v>7</v>
      </c>
      <c r="B85" s="29">
        <v>10147</v>
      </c>
      <c r="C85" s="29">
        <v>11280</v>
      </c>
      <c r="D85" s="30">
        <v>11339</v>
      </c>
    </row>
    <row r="86" spans="1:4" x14ac:dyDescent="0.25">
      <c r="A86" s="3" t="s">
        <v>133</v>
      </c>
      <c r="B86" s="29"/>
      <c r="C86" s="29"/>
      <c r="D86" s="30"/>
    </row>
    <row r="87" spans="1:4" x14ac:dyDescent="0.25">
      <c r="A87" s="3" t="s">
        <v>134</v>
      </c>
      <c r="B87" s="29"/>
      <c r="C87" s="29"/>
      <c r="D87" s="30"/>
    </row>
    <row r="88" spans="1:4" x14ac:dyDescent="0.25">
      <c r="A88" s="3" t="s">
        <v>135</v>
      </c>
      <c r="B88" s="29"/>
      <c r="C88" s="29"/>
      <c r="D88" s="30"/>
    </row>
    <row r="89" spans="1:4" x14ac:dyDescent="0.25">
      <c r="A89" s="3" t="s">
        <v>136</v>
      </c>
      <c r="B89" s="29"/>
      <c r="C89" s="29"/>
      <c r="D89" s="30"/>
    </row>
    <row r="90" spans="1:4" x14ac:dyDescent="0.25">
      <c r="A90" s="3" t="s">
        <v>137</v>
      </c>
      <c r="B90" s="29"/>
      <c r="C90" s="29"/>
      <c r="D90" s="30"/>
    </row>
    <row r="91" spans="1:4" x14ac:dyDescent="0.25">
      <c r="A91" s="3" t="s">
        <v>138</v>
      </c>
      <c r="B91" s="29"/>
      <c r="C91" s="29"/>
      <c r="D91" s="30"/>
    </row>
    <row r="92" spans="1:4" x14ac:dyDescent="0.25">
      <c r="A92" s="3" t="s">
        <v>139</v>
      </c>
      <c r="B92" s="29"/>
      <c r="C92" s="29"/>
      <c r="D92" s="30"/>
    </row>
    <row r="93" spans="1:4" x14ac:dyDescent="0.25">
      <c r="A93" s="3" t="s">
        <v>140</v>
      </c>
      <c r="B93" s="29">
        <v>14048831</v>
      </c>
      <c r="C93" s="29">
        <v>15173219</v>
      </c>
      <c r="D93" s="30">
        <v>13809476</v>
      </c>
    </row>
    <row r="94" spans="1:4" x14ac:dyDescent="0.25">
      <c r="A94" s="3" t="s">
        <v>3</v>
      </c>
      <c r="B94" s="29">
        <v>70641</v>
      </c>
      <c r="C94" s="29">
        <v>73590</v>
      </c>
      <c r="D94" s="30">
        <v>68459</v>
      </c>
    </row>
    <row r="95" spans="1:4" x14ac:dyDescent="0.25">
      <c r="A95" s="3" t="s">
        <v>4</v>
      </c>
      <c r="B95" s="29">
        <v>13697</v>
      </c>
      <c r="C95" s="29">
        <v>10374</v>
      </c>
      <c r="D95" s="30">
        <v>13245</v>
      </c>
    </row>
    <row r="96" spans="1:4" x14ac:dyDescent="0.25">
      <c r="A96" s="3" t="s">
        <v>141</v>
      </c>
      <c r="B96" s="29"/>
      <c r="C96" s="29"/>
      <c r="D96" s="30"/>
    </row>
    <row r="97" spans="1:4" x14ac:dyDescent="0.25">
      <c r="A97" s="3" t="s">
        <v>2</v>
      </c>
      <c r="B97" s="29"/>
      <c r="C97" s="29"/>
      <c r="D97" s="30">
        <v>504</v>
      </c>
    </row>
    <row r="98" spans="1:4" x14ac:dyDescent="0.25">
      <c r="A98" s="3" t="s">
        <v>142</v>
      </c>
      <c r="B98" s="29"/>
      <c r="C98" s="29"/>
      <c r="D98" s="30"/>
    </row>
    <row r="99" spans="1:4" x14ac:dyDescent="0.25">
      <c r="A99" s="3" t="s">
        <v>143</v>
      </c>
      <c r="B99" s="29"/>
      <c r="C99" s="29">
        <v>67049</v>
      </c>
      <c r="D99" s="30"/>
    </row>
    <row r="100" spans="1:4" x14ac:dyDescent="0.25">
      <c r="A100" s="3" t="s">
        <v>144</v>
      </c>
      <c r="B100" s="29">
        <v>127570</v>
      </c>
      <c r="C100" s="29"/>
      <c r="D100" s="30">
        <v>98844</v>
      </c>
    </row>
    <row r="101" spans="1:4" x14ac:dyDescent="0.25">
      <c r="A101" s="3" t="s">
        <v>145</v>
      </c>
      <c r="B101" s="29"/>
      <c r="C101" s="29"/>
      <c r="D101" s="30"/>
    </row>
    <row r="102" spans="1:4" x14ac:dyDescent="0.25">
      <c r="A102" s="3" t="s">
        <v>1</v>
      </c>
      <c r="B102" s="29"/>
      <c r="C102" s="29">
        <v>45471</v>
      </c>
      <c r="D102" s="30">
        <v>40077</v>
      </c>
    </row>
    <row r="103" spans="1:4" x14ac:dyDescent="0.25">
      <c r="A103" s="3" t="s">
        <v>6</v>
      </c>
      <c r="B103" s="29">
        <v>7904</v>
      </c>
      <c r="C103" s="29">
        <v>6423</v>
      </c>
      <c r="D103" s="30">
        <v>6250</v>
      </c>
    </row>
    <row r="104" spans="1:4" x14ac:dyDescent="0.25">
      <c r="A104" s="3" t="s">
        <v>147</v>
      </c>
      <c r="B104" s="29">
        <v>49006</v>
      </c>
      <c r="C104" s="29">
        <v>42668</v>
      </c>
      <c r="D104" s="30">
        <v>56473</v>
      </c>
    </row>
    <row r="105" spans="1:4" x14ac:dyDescent="0.25">
      <c r="A105" s="3" t="s">
        <v>146</v>
      </c>
      <c r="B105" s="29"/>
      <c r="C105" s="29"/>
      <c r="D105" s="30"/>
    </row>
    <row r="106" spans="1:4" x14ac:dyDescent="0.25">
      <c r="A106" s="3" t="s">
        <v>0</v>
      </c>
      <c r="B106" s="29"/>
      <c r="C106" s="29"/>
      <c r="D106" s="30">
        <v>1463</v>
      </c>
    </row>
    <row r="107" spans="1:4" x14ac:dyDescent="0.25">
      <c r="A107" s="3" t="s">
        <v>148</v>
      </c>
      <c r="B107" s="29"/>
      <c r="C107" s="29"/>
      <c r="D107" s="30"/>
    </row>
    <row r="108" spans="1:4" x14ac:dyDescent="0.25">
      <c r="A108" s="3" t="s">
        <v>5</v>
      </c>
      <c r="B108" s="29">
        <v>2827</v>
      </c>
      <c r="C108" s="29">
        <v>3264</v>
      </c>
      <c r="D108" s="30">
        <v>4320</v>
      </c>
    </row>
    <row r="109" spans="1:4" x14ac:dyDescent="0.25">
      <c r="A109" s="3" t="s">
        <v>149</v>
      </c>
      <c r="B109" s="29"/>
      <c r="C109" s="29"/>
      <c r="D109" s="30"/>
    </row>
    <row r="110" spans="1:4" x14ac:dyDescent="0.25">
      <c r="A110" s="3" t="s">
        <v>150</v>
      </c>
      <c r="B110" s="29"/>
      <c r="C110" s="29"/>
      <c r="D110" s="30"/>
    </row>
    <row r="111" spans="1:4" ht="15.75" thickBot="1" x14ac:dyDescent="0.3">
      <c r="A111" s="8" t="s">
        <v>151</v>
      </c>
      <c r="B111" s="31"/>
      <c r="C111" s="31"/>
      <c r="D111" s="32"/>
    </row>
    <row r="112" spans="1:4" ht="15.75" thickBot="1" x14ac:dyDescent="0.3"/>
    <row r="113" spans="1:4" x14ac:dyDescent="0.25">
      <c r="A113" s="5" t="s">
        <v>50</v>
      </c>
      <c r="B113" s="6"/>
      <c r="C113" s="6"/>
      <c r="D113" s="7"/>
    </row>
    <row r="114" spans="1:4" x14ac:dyDescent="0.25">
      <c r="A114" s="3"/>
      <c r="B114" s="1" t="s">
        <v>66</v>
      </c>
      <c r="C114" s="1" t="s">
        <v>67</v>
      </c>
      <c r="D114" s="47" t="s">
        <v>68</v>
      </c>
    </row>
    <row r="115" spans="1:4" x14ac:dyDescent="0.25">
      <c r="A115" s="25" t="s">
        <v>55</v>
      </c>
      <c r="B115">
        <v>491</v>
      </c>
      <c r="C115">
        <v>498</v>
      </c>
      <c r="D115" s="4">
        <v>533</v>
      </c>
    </row>
    <row r="116" spans="1:4" ht="15.75" thickBot="1" x14ac:dyDescent="0.3">
      <c r="A116" s="8"/>
      <c r="B116" s="9"/>
      <c r="C116" s="9"/>
      <c r="D116" s="48"/>
    </row>
    <row r="117" spans="1:4" ht="15.75" thickBot="1" x14ac:dyDescent="0.3"/>
    <row r="118" spans="1:4" x14ac:dyDescent="0.25">
      <c r="A118" s="19" t="s">
        <v>156</v>
      </c>
      <c r="B118" s="21" t="s">
        <v>66</v>
      </c>
      <c r="C118" s="21" t="s">
        <v>67</v>
      </c>
      <c r="D118" s="49" t="s">
        <v>68</v>
      </c>
    </row>
    <row r="119" spans="1:4" x14ac:dyDescent="0.25">
      <c r="A119" s="3"/>
      <c r="B119" s="33"/>
      <c r="C119" s="29"/>
      <c r="D119" s="30"/>
    </row>
    <row r="120" spans="1:4" x14ac:dyDescent="0.25">
      <c r="A120" s="25" t="s">
        <v>157</v>
      </c>
      <c r="B120" s="33"/>
      <c r="C120" s="29"/>
      <c r="D120" s="30"/>
    </row>
    <row r="121" spans="1:4" x14ac:dyDescent="0.25">
      <c r="A121" s="45" t="s">
        <v>154</v>
      </c>
      <c r="B121" s="33"/>
      <c r="C121" s="29"/>
      <c r="D121" s="30"/>
    </row>
    <row r="122" spans="1:4" x14ac:dyDescent="0.25">
      <c r="A122" s="3" t="s">
        <v>152</v>
      </c>
      <c r="B122" s="33">
        <v>213543</v>
      </c>
      <c r="C122" s="29">
        <v>199071</v>
      </c>
      <c r="D122" s="30">
        <v>226580</v>
      </c>
    </row>
    <row r="123" spans="1:4" x14ac:dyDescent="0.25">
      <c r="A123" s="3" t="s">
        <v>153</v>
      </c>
      <c r="B123" s="33"/>
      <c r="C123" s="29"/>
      <c r="D123" s="30"/>
    </row>
    <row r="124" spans="1:4" x14ac:dyDescent="0.25">
      <c r="A124" s="45" t="s">
        <v>155</v>
      </c>
      <c r="B124" s="33"/>
      <c r="C124" s="29"/>
      <c r="D124" s="30"/>
    </row>
    <row r="125" spans="1:4" x14ac:dyDescent="0.25">
      <c r="A125" s="13" t="s">
        <v>53</v>
      </c>
      <c r="B125" s="33">
        <v>0</v>
      </c>
      <c r="C125" s="29">
        <v>0</v>
      </c>
      <c r="D125" s="30">
        <v>6431</v>
      </c>
    </row>
    <row r="126" spans="1:4" ht="30" x14ac:dyDescent="0.25">
      <c r="A126" s="13" t="s">
        <v>54</v>
      </c>
      <c r="B126" s="33">
        <v>0</v>
      </c>
      <c r="C126" s="29">
        <v>0</v>
      </c>
      <c r="D126" s="30">
        <v>0</v>
      </c>
    </row>
    <row r="127" spans="1:4" x14ac:dyDescent="0.25">
      <c r="A127" s="24"/>
      <c r="B127" s="33"/>
      <c r="C127" s="29"/>
      <c r="D127" s="30"/>
    </row>
    <row r="128" spans="1:4" ht="30.75" thickBot="1" x14ac:dyDescent="0.3">
      <c r="A128" s="14" t="s">
        <v>189</v>
      </c>
      <c r="B128" s="31">
        <v>5077147</v>
      </c>
      <c r="C128" s="31">
        <v>5086248</v>
      </c>
      <c r="D128" s="32">
        <v>5114367</v>
      </c>
    </row>
    <row r="129" spans="1:4" ht="15.75" thickBot="1" x14ac:dyDescent="0.3"/>
    <row r="130" spans="1:4" x14ac:dyDescent="0.25">
      <c r="A130" s="19" t="s">
        <v>76</v>
      </c>
      <c r="B130" s="21" t="s">
        <v>66</v>
      </c>
      <c r="C130" s="21" t="s">
        <v>67</v>
      </c>
      <c r="D130" s="49" t="s">
        <v>68</v>
      </c>
    </row>
    <row r="131" spans="1:4" x14ac:dyDescent="0.25">
      <c r="A131" s="24" t="s">
        <v>79</v>
      </c>
      <c r="D131" s="4"/>
    </row>
    <row r="132" spans="1:4" x14ac:dyDescent="0.25">
      <c r="A132" s="3" t="s">
        <v>77</v>
      </c>
      <c r="B132" s="33">
        <v>682882</v>
      </c>
      <c r="C132" s="29">
        <v>704129</v>
      </c>
      <c r="D132" s="30">
        <v>668528</v>
      </c>
    </row>
    <row r="133" spans="1:4" x14ac:dyDescent="0.25">
      <c r="A133" s="3"/>
      <c r="B133" s="33"/>
      <c r="C133" s="29"/>
      <c r="D133" s="30"/>
    </row>
    <row r="134" spans="1:4" x14ac:dyDescent="0.25">
      <c r="A134" s="3" t="s">
        <v>78</v>
      </c>
      <c r="B134" s="33">
        <v>38949</v>
      </c>
      <c r="C134" s="29">
        <v>39094</v>
      </c>
      <c r="D134" s="30">
        <v>40551</v>
      </c>
    </row>
    <row r="135" spans="1:4" ht="15.75" thickBot="1" x14ac:dyDescent="0.3">
      <c r="A135" s="8"/>
      <c r="B135" s="9"/>
      <c r="C135" s="9"/>
      <c r="D135" s="48"/>
    </row>
    <row r="139" spans="1:4" x14ac:dyDescent="0.25">
      <c r="A139" s="2" t="s">
        <v>42</v>
      </c>
      <c r="B139" s="20" t="s">
        <v>66</v>
      </c>
      <c r="C139" s="20" t="s">
        <v>67</v>
      </c>
      <c r="D139" s="20" t="s">
        <v>68</v>
      </c>
    </row>
    <row r="140" spans="1:4" x14ac:dyDescent="0.25">
      <c r="A140" s="2" t="s">
        <v>43</v>
      </c>
      <c r="B140" s="2"/>
      <c r="C140" s="2"/>
      <c r="D140" s="2"/>
    </row>
    <row r="141" spans="1:4" x14ac:dyDescent="0.25">
      <c r="A141" s="2" t="str">
        <f>+A45</f>
        <v>A2250.15</v>
      </c>
      <c r="B141" s="34">
        <f t="shared" ref="B141:D141" si="0">+B45</f>
        <v>3466629</v>
      </c>
      <c r="C141" s="34">
        <f t="shared" si="0"/>
        <v>3374295</v>
      </c>
      <c r="D141" s="34">
        <f t="shared" si="0"/>
        <v>3271970</v>
      </c>
    </row>
    <row r="142" spans="1:4" x14ac:dyDescent="0.25">
      <c r="A142" s="2" t="str">
        <f>+A46</f>
        <v>A2250.16</v>
      </c>
      <c r="B142" s="34">
        <f t="shared" ref="B142:D142" si="1">+B46</f>
        <v>1130976</v>
      </c>
      <c r="C142" s="34">
        <f t="shared" si="1"/>
        <v>1148608</v>
      </c>
      <c r="D142" s="34">
        <f t="shared" si="1"/>
        <v>1200020</v>
      </c>
    </row>
    <row r="143" spans="1:4" ht="15.75" thickBot="1" x14ac:dyDescent="0.3">
      <c r="A143" s="2" t="s">
        <v>45</v>
      </c>
      <c r="B143" s="35">
        <f>SUM(B141:B142)</f>
        <v>4597605</v>
      </c>
      <c r="C143" s="35">
        <f t="shared" ref="C143:D143" si="2">SUM(C141:C142)</f>
        <v>4522903</v>
      </c>
      <c r="D143" s="35">
        <f t="shared" si="2"/>
        <v>4471990</v>
      </c>
    </row>
    <row r="144" spans="1:4" ht="15.75" thickTop="1" x14ac:dyDescent="0.25">
      <c r="A144" s="2"/>
      <c r="B144" s="34"/>
      <c r="C144" s="34"/>
      <c r="D144" s="34"/>
    </row>
    <row r="145" spans="1:4" x14ac:dyDescent="0.25">
      <c r="A145" s="2" t="s">
        <v>44</v>
      </c>
      <c r="B145" s="34"/>
      <c r="C145" s="34"/>
      <c r="D145" s="34"/>
    </row>
    <row r="146" spans="1:4" x14ac:dyDescent="0.25">
      <c r="A146" s="2" t="str">
        <f>+A3</f>
        <v>A1010.16</v>
      </c>
      <c r="B146" s="34">
        <f t="shared" ref="B146:D146" si="3">+B3</f>
        <v>7999</v>
      </c>
      <c r="C146" s="34">
        <f t="shared" si="3"/>
        <v>2238</v>
      </c>
      <c r="D146" s="34">
        <f t="shared" si="3"/>
        <v>4487</v>
      </c>
    </row>
    <row r="147" spans="1:4" x14ac:dyDescent="0.25">
      <c r="A147" s="2" t="str">
        <f t="shared" ref="A147:D189" si="4">+A4</f>
        <v>A1040.16</v>
      </c>
      <c r="B147" s="34">
        <f t="shared" si="4"/>
        <v>0</v>
      </c>
      <c r="C147" s="34">
        <f t="shared" si="4"/>
        <v>0</v>
      </c>
      <c r="D147" s="34">
        <f t="shared" si="4"/>
        <v>0</v>
      </c>
    </row>
    <row r="148" spans="1:4" x14ac:dyDescent="0.25">
      <c r="A148" s="2" t="str">
        <f t="shared" si="4"/>
        <v>A1060.16</v>
      </c>
      <c r="B148" s="34">
        <f t="shared" si="4"/>
        <v>0</v>
      </c>
      <c r="C148" s="34">
        <f t="shared" si="4"/>
        <v>0</v>
      </c>
      <c r="D148" s="34">
        <f t="shared" si="4"/>
        <v>0</v>
      </c>
    </row>
    <row r="149" spans="1:4" x14ac:dyDescent="0.25">
      <c r="A149" s="2" t="str">
        <f t="shared" si="4"/>
        <v>A1240.15</v>
      </c>
      <c r="B149" s="34">
        <f t="shared" si="4"/>
        <v>296126</v>
      </c>
      <c r="C149" s="34">
        <f t="shared" si="4"/>
        <v>289831</v>
      </c>
      <c r="D149" s="34">
        <f t="shared" si="4"/>
        <v>274680</v>
      </c>
    </row>
    <row r="150" spans="1:4" x14ac:dyDescent="0.25">
      <c r="A150" s="2" t="str">
        <f t="shared" si="4"/>
        <v>A1240.16</v>
      </c>
      <c r="B150" s="34">
        <f t="shared" si="4"/>
        <v>111109</v>
      </c>
      <c r="C150" s="34">
        <f t="shared" si="4"/>
        <v>105517</v>
      </c>
      <c r="D150" s="34">
        <f t="shared" si="4"/>
        <v>102944</v>
      </c>
    </row>
    <row r="151" spans="1:4" x14ac:dyDescent="0.25">
      <c r="A151" s="2" t="str">
        <f t="shared" si="4"/>
        <v>A1310.15</v>
      </c>
      <c r="B151" s="34">
        <f t="shared" si="4"/>
        <v>137077</v>
      </c>
      <c r="C151" s="34">
        <f t="shared" si="4"/>
        <v>133734</v>
      </c>
      <c r="D151" s="34">
        <f t="shared" si="4"/>
        <v>133734</v>
      </c>
    </row>
    <row r="152" spans="1:4" x14ac:dyDescent="0.25">
      <c r="A152" s="2" t="str">
        <f t="shared" si="4"/>
        <v>A1310.16</v>
      </c>
      <c r="B152" s="34">
        <f t="shared" si="4"/>
        <v>266904</v>
      </c>
      <c r="C152" s="34">
        <f t="shared" si="4"/>
        <v>291731</v>
      </c>
      <c r="D152" s="34">
        <f t="shared" si="4"/>
        <v>275700</v>
      </c>
    </row>
    <row r="153" spans="1:4" x14ac:dyDescent="0.25">
      <c r="A153" s="2" t="str">
        <f t="shared" si="4"/>
        <v>A1320.16</v>
      </c>
      <c r="B153" s="34">
        <f t="shared" si="4"/>
        <v>3314</v>
      </c>
      <c r="C153" s="34">
        <f t="shared" si="4"/>
        <v>3233</v>
      </c>
      <c r="D153" s="34">
        <f t="shared" si="4"/>
        <v>3154</v>
      </c>
    </row>
    <row r="154" spans="1:4" x14ac:dyDescent="0.25">
      <c r="A154" s="2" t="str">
        <f t="shared" si="4"/>
        <v>A1325.16</v>
      </c>
      <c r="B154" s="34">
        <f t="shared" si="4"/>
        <v>55000</v>
      </c>
      <c r="C154" s="34">
        <f t="shared" si="4"/>
        <v>52500</v>
      </c>
      <c r="D154" s="34">
        <f t="shared" si="4"/>
        <v>92702</v>
      </c>
    </row>
    <row r="155" spans="1:4" x14ac:dyDescent="0.25">
      <c r="A155" s="2" t="str">
        <f t="shared" si="4"/>
        <v>A1330.16</v>
      </c>
      <c r="B155" s="34">
        <f t="shared" si="4"/>
        <v>5140</v>
      </c>
      <c r="C155" s="34">
        <f t="shared" si="4"/>
        <v>5654</v>
      </c>
      <c r="D155" s="34">
        <f t="shared" si="4"/>
        <v>5799</v>
      </c>
    </row>
    <row r="156" spans="1:4" x14ac:dyDescent="0.25">
      <c r="A156" s="2" t="str">
        <f t="shared" si="4"/>
        <v>A1345.15</v>
      </c>
      <c r="B156" s="34">
        <f t="shared" si="4"/>
        <v>0</v>
      </c>
      <c r="C156" s="34">
        <f t="shared" si="4"/>
        <v>0</v>
      </c>
      <c r="D156" s="34">
        <f t="shared" si="4"/>
        <v>0</v>
      </c>
    </row>
    <row r="157" spans="1:4" x14ac:dyDescent="0.25">
      <c r="A157" s="2" t="str">
        <f t="shared" si="4"/>
        <v>A1345.16</v>
      </c>
      <c r="B157" s="34">
        <f t="shared" si="4"/>
        <v>0</v>
      </c>
      <c r="C157" s="34">
        <f t="shared" si="4"/>
        <v>0</v>
      </c>
      <c r="D157" s="34">
        <f t="shared" si="4"/>
        <v>0</v>
      </c>
    </row>
    <row r="158" spans="1:4" x14ac:dyDescent="0.25">
      <c r="A158" s="2" t="str">
        <f t="shared" si="4"/>
        <v>A1420.16</v>
      </c>
      <c r="B158" s="34">
        <f t="shared" si="4"/>
        <v>0</v>
      </c>
      <c r="C158" s="34">
        <f t="shared" si="4"/>
        <v>0</v>
      </c>
      <c r="D158" s="34">
        <f t="shared" si="4"/>
        <v>0</v>
      </c>
    </row>
    <row r="159" spans="1:4" x14ac:dyDescent="0.25">
      <c r="A159" s="2" t="str">
        <f t="shared" si="4"/>
        <v>A1430.15</v>
      </c>
      <c r="B159" s="34">
        <f t="shared" si="4"/>
        <v>0</v>
      </c>
      <c r="C159" s="34">
        <f t="shared" si="4"/>
        <v>0</v>
      </c>
      <c r="D159" s="34">
        <f t="shared" si="4"/>
        <v>0</v>
      </c>
    </row>
    <row r="160" spans="1:4" x14ac:dyDescent="0.25">
      <c r="A160" s="2" t="str">
        <f t="shared" si="4"/>
        <v>A1430.16</v>
      </c>
      <c r="B160" s="34">
        <f t="shared" si="4"/>
        <v>0</v>
      </c>
      <c r="C160" s="34">
        <f t="shared" si="4"/>
        <v>0</v>
      </c>
      <c r="D160" s="34">
        <f t="shared" si="4"/>
        <v>0</v>
      </c>
    </row>
    <row r="161" spans="1:4" x14ac:dyDescent="0.25">
      <c r="A161" s="2" t="str">
        <f t="shared" si="4"/>
        <v>A1460.15</v>
      </c>
      <c r="B161" s="34">
        <f t="shared" si="4"/>
        <v>0</v>
      </c>
      <c r="C161" s="34">
        <f t="shared" si="4"/>
        <v>0</v>
      </c>
      <c r="D161" s="34">
        <f t="shared" si="4"/>
        <v>0</v>
      </c>
    </row>
    <row r="162" spans="1:4" x14ac:dyDescent="0.25">
      <c r="A162" s="2" t="str">
        <f t="shared" si="4"/>
        <v>A1460.16</v>
      </c>
      <c r="B162" s="34">
        <f t="shared" si="4"/>
        <v>2967</v>
      </c>
      <c r="C162" s="34">
        <f t="shared" si="4"/>
        <v>6137</v>
      </c>
      <c r="D162" s="34">
        <f t="shared" si="4"/>
        <v>6680</v>
      </c>
    </row>
    <row r="163" spans="1:4" x14ac:dyDescent="0.25">
      <c r="A163" s="2" t="str">
        <f t="shared" si="4"/>
        <v>A1480.15</v>
      </c>
      <c r="B163" s="34">
        <f t="shared" si="4"/>
        <v>0</v>
      </c>
      <c r="C163" s="34">
        <f t="shared" si="4"/>
        <v>0</v>
      </c>
      <c r="D163" s="34">
        <f t="shared" si="4"/>
        <v>0</v>
      </c>
    </row>
    <row r="164" spans="1:4" x14ac:dyDescent="0.25">
      <c r="A164" s="2" t="str">
        <f t="shared" si="4"/>
        <v>A1480.16</v>
      </c>
      <c r="B164" s="34">
        <f t="shared" si="4"/>
        <v>0</v>
      </c>
      <c r="C164" s="34">
        <f t="shared" si="4"/>
        <v>0</v>
      </c>
      <c r="D164" s="34">
        <f t="shared" si="4"/>
        <v>0</v>
      </c>
    </row>
    <row r="165" spans="1:4" x14ac:dyDescent="0.25">
      <c r="A165" s="2" t="str">
        <f t="shared" si="4"/>
        <v>A1620.16</v>
      </c>
      <c r="B165" s="34">
        <f t="shared" si="4"/>
        <v>1214029</v>
      </c>
      <c r="C165" s="34">
        <f t="shared" si="4"/>
        <v>1127411</v>
      </c>
      <c r="D165" s="34">
        <f t="shared" si="4"/>
        <v>1082420</v>
      </c>
    </row>
    <row r="166" spans="1:4" x14ac:dyDescent="0.25">
      <c r="A166" s="2" t="str">
        <f t="shared" si="4"/>
        <v>A1621.16</v>
      </c>
      <c r="B166" s="34">
        <f t="shared" si="4"/>
        <v>176755</v>
      </c>
      <c r="C166" s="34">
        <f t="shared" si="4"/>
        <v>181952</v>
      </c>
      <c r="D166" s="34">
        <f t="shared" si="4"/>
        <v>160719</v>
      </c>
    </row>
    <row r="167" spans="1:4" x14ac:dyDescent="0.25">
      <c r="A167" s="2" t="str">
        <f t="shared" si="4"/>
        <v>A1660.16</v>
      </c>
      <c r="B167" s="34">
        <f t="shared" si="4"/>
        <v>0</v>
      </c>
      <c r="C167" s="34">
        <f t="shared" si="4"/>
        <v>0</v>
      </c>
      <c r="D167" s="34">
        <f t="shared" si="4"/>
        <v>0</v>
      </c>
    </row>
    <row r="168" spans="1:4" x14ac:dyDescent="0.25">
      <c r="A168" s="2" t="str">
        <f t="shared" si="4"/>
        <v>A1670.16</v>
      </c>
      <c r="B168" s="34">
        <f t="shared" si="4"/>
        <v>0</v>
      </c>
      <c r="C168" s="34">
        <f t="shared" si="4"/>
        <v>0</v>
      </c>
      <c r="D168" s="34">
        <f t="shared" si="4"/>
        <v>0</v>
      </c>
    </row>
    <row r="169" spans="1:4" x14ac:dyDescent="0.25">
      <c r="A169" s="2" t="str">
        <f t="shared" si="4"/>
        <v>A1680.16</v>
      </c>
      <c r="B169" s="34">
        <f t="shared" si="4"/>
        <v>0</v>
      </c>
      <c r="C169" s="34">
        <f t="shared" si="4"/>
        <v>0</v>
      </c>
      <c r="D169" s="34">
        <f t="shared" si="4"/>
        <v>0</v>
      </c>
    </row>
    <row r="170" spans="1:4" x14ac:dyDescent="0.25">
      <c r="A170" s="2" t="str">
        <f t="shared" si="4"/>
        <v>A1710.1</v>
      </c>
      <c r="B170" s="34">
        <f t="shared" si="4"/>
        <v>0</v>
      </c>
      <c r="C170" s="34">
        <f t="shared" si="4"/>
        <v>0</v>
      </c>
      <c r="D170" s="34">
        <f t="shared" si="4"/>
        <v>0</v>
      </c>
    </row>
    <row r="171" spans="1:4" x14ac:dyDescent="0.25">
      <c r="A171" s="2" t="str">
        <f t="shared" si="4"/>
        <v>A2010.15</v>
      </c>
      <c r="B171" s="34">
        <f t="shared" si="4"/>
        <v>321202</v>
      </c>
      <c r="C171" s="34">
        <f t="shared" si="4"/>
        <v>31749</v>
      </c>
      <c r="D171" s="34">
        <f t="shared" si="4"/>
        <v>5985</v>
      </c>
    </row>
    <row r="172" spans="1:4" x14ac:dyDescent="0.25">
      <c r="A172" s="2" t="str">
        <f t="shared" si="4"/>
        <v>A2010.16</v>
      </c>
      <c r="B172" s="34">
        <f t="shared" si="4"/>
        <v>0</v>
      </c>
      <c r="C172" s="34">
        <f t="shared" si="4"/>
        <v>0</v>
      </c>
      <c r="D172" s="34">
        <f t="shared" si="4"/>
        <v>0</v>
      </c>
    </row>
    <row r="173" spans="1:4" x14ac:dyDescent="0.25">
      <c r="A173" s="2" t="str">
        <f t="shared" si="4"/>
        <v>A2020.15</v>
      </c>
      <c r="B173" s="34">
        <f t="shared" si="4"/>
        <v>950628</v>
      </c>
      <c r="C173" s="34">
        <f t="shared" si="4"/>
        <v>896291</v>
      </c>
      <c r="D173" s="34">
        <f t="shared" si="4"/>
        <v>918603</v>
      </c>
    </row>
    <row r="174" spans="1:4" x14ac:dyDescent="0.25">
      <c r="A174" s="2" t="str">
        <f t="shared" si="4"/>
        <v>A2020.16</v>
      </c>
      <c r="B174" s="34">
        <f t="shared" si="4"/>
        <v>286947</v>
      </c>
      <c r="C174" s="34">
        <f t="shared" si="4"/>
        <v>286571</v>
      </c>
      <c r="D174" s="34">
        <f t="shared" si="4"/>
        <v>276246</v>
      </c>
    </row>
    <row r="175" spans="1:4" x14ac:dyDescent="0.25">
      <c r="A175" s="2" t="str">
        <f t="shared" si="4"/>
        <v>A2040.15</v>
      </c>
      <c r="B175" s="34">
        <f t="shared" si="4"/>
        <v>0</v>
      </c>
      <c r="C175" s="34">
        <f t="shared" si="4"/>
        <v>0</v>
      </c>
      <c r="D175" s="34">
        <f t="shared" si="4"/>
        <v>0</v>
      </c>
    </row>
    <row r="176" spans="1:4" x14ac:dyDescent="0.25">
      <c r="A176" s="2" t="str">
        <f t="shared" si="4"/>
        <v>A2040.16</v>
      </c>
      <c r="B176" s="34">
        <f t="shared" si="4"/>
        <v>0</v>
      </c>
      <c r="C176" s="34">
        <f t="shared" si="4"/>
        <v>0</v>
      </c>
      <c r="D176" s="34">
        <f t="shared" si="4"/>
        <v>0</v>
      </c>
    </row>
    <row r="177" spans="1:4" x14ac:dyDescent="0.25">
      <c r="A177" s="2" t="str">
        <f t="shared" si="4"/>
        <v>A2060.15</v>
      </c>
      <c r="B177" s="34">
        <f t="shared" si="4"/>
        <v>0</v>
      </c>
      <c r="C177" s="34">
        <f t="shared" si="4"/>
        <v>0</v>
      </c>
      <c r="D177" s="34">
        <f t="shared" si="4"/>
        <v>0</v>
      </c>
    </row>
    <row r="178" spans="1:4" x14ac:dyDescent="0.25">
      <c r="A178" s="2" t="str">
        <f t="shared" si="4"/>
        <v>A2060.16</v>
      </c>
      <c r="B178" s="34">
        <f t="shared" si="4"/>
        <v>0</v>
      </c>
      <c r="C178" s="34">
        <f t="shared" si="4"/>
        <v>0</v>
      </c>
      <c r="D178" s="34">
        <f t="shared" si="4"/>
        <v>0</v>
      </c>
    </row>
    <row r="179" spans="1:4" x14ac:dyDescent="0.25">
      <c r="A179" s="2" t="str">
        <f t="shared" si="4"/>
        <v>A2070.15</v>
      </c>
      <c r="B179" s="34">
        <f t="shared" si="4"/>
        <v>8672</v>
      </c>
      <c r="C179" s="34">
        <f t="shared" si="4"/>
        <v>32870</v>
      </c>
      <c r="D179" s="34">
        <f t="shared" si="4"/>
        <v>47419</v>
      </c>
    </row>
    <row r="180" spans="1:4" x14ac:dyDescent="0.25">
      <c r="A180" s="2" t="str">
        <f t="shared" si="4"/>
        <v>A2070.16</v>
      </c>
      <c r="B180" s="34">
        <f t="shared" si="4"/>
        <v>0</v>
      </c>
      <c r="C180" s="34">
        <f t="shared" si="4"/>
        <v>0</v>
      </c>
      <c r="D180" s="34">
        <f t="shared" si="4"/>
        <v>0</v>
      </c>
    </row>
    <row r="181" spans="1:4" x14ac:dyDescent="0.25">
      <c r="A181" s="2" t="str">
        <f t="shared" si="4"/>
        <v>A2110.10</v>
      </c>
      <c r="B181" s="34">
        <f t="shared" si="4"/>
        <v>0</v>
      </c>
      <c r="C181" s="34">
        <f t="shared" si="4"/>
        <v>0</v>
      </c>
      <c r="D181" s="34">
        <f t="shared" si="4"/>
        <v>0</v>
      </c>
    </row>
    <row r="182" spans="1:4" x14ac:dyDescent="0.25">
      <c r="A182" s="2" t="str">
        <f t="shared" si="4"/>
        <v>A2110.11</v>
      </c>
      <c r="B182" s="34">
        <f t="shared" si="4"/>
        <v>0</v>
      </c>
      <c r="C182" s="34">
        <f t="shared" si="4"/>
        <v>0</v>
      </c>
      <c r="D182" s="34">
        <f t="shared" si="4"/>
        <v>0</v>
      </c>
    </row>
    <row r="183" spans="1:4" x14ac:dyDescent="0.25">
      <c r="A183" s="2" t="str">
        <f t="shared" si="4"/>
        <v>A2110.12 (K-3)</v>
      </c>
      <c r="B183" s="34">
        <f t="shared" si="4"/>
        <v>3602885</v>
      </c>
      <c r="C183" s="34">
        <f t="shared" si="4"/>
        <v>3294432</v>
      </c>
      <c r="D183" s="34">
        <f t="shared" si="4"/>
        <v>3211584</v>
      </c>
    </row>
    <row r="184" spans="1:4" x14ac:dyDescent="0.25">
      <c r="A184" s="2" t="str">
        <f t="shared" si="4"/>
        <v>A2110.12 (4-6)</v>
      </c>
      <c r="B184" s="34">
        <f t="shared" si="4"/>
        <v>2205527</v>
      </c>
      <c r="C184" s="34">
        <f t="shared" si="4"/>
        <v>2392265</v>
      </c>
      <c r="D184" s="34">
        <f t="shared" si="4"/>
        <v>2491429</v>
      </c>
    </row>
    <row r="185" spans="1:4" x14ac:dyDescent="0.25">
      <c r="A185" s="2" t="str">
        <f t="shared" si="4"/>
        <v>A2110.13</v>
      </c>
      <c r="B185" s="34">
        <f t="shared" si="4"/>
        <v>7035723</v>
      </c>
      <c r="C185" s="34">
        <f t="shared" si="4"/>
        <v>6927482</v>
      </c>
      <c r="D185" s="34">
        <f t="shared" si="4"/>
        <v>6413885</v>
      </c>
    </row>
    <row r="186" spans="1:4" x14ac:dyDescent="0.25">
      <c r="A186" s="2" t="str">
        <f t="shared" si="4"/>
        <v>A2110.14</v>
      </c>
      <c r="B186" s="34">
        <f t="shared" si="4"/>
        <v>343914</v>
      </c>
      <c r="C186" s="34">
        <f t="shared" si="4"/>
        <v>342960</v>
      </c>
      <c r="D186" s="34">
        <f t="shared" si="4"/>
        <v>319917</v>
      </c>
    </row>
    <row r="187" spans="1:4" x14ac:dyDescent="0.25">
      <c r="A187" s="2" t="str">
        <f t="shared" si="4"/>
        <v>A2110.16</v>
      </c>
      <c r="B187" s="34">
        <f t="shared" si="4"/>
        <v>775023</v>
      </c>
      <c r="C187" s="34">
        <f t="shared" si="4"/>
        <v>716202</v>
      </c>
      <c r="D187" s="34">
        <f t="shared" si="4"/>
        <v>728127</v>
      </c>
    </row>
    <row r="188" spans="1:4" x14ac:dyDescent="0.25">
      <c r="A188" s="2" t="str">
        <f t="shared" si="4"/>
        <v>A2250.15</v>
      </c>
      <c r="B188" s="34">
        <f t="shared" si="4"/>
        <v>3466629</v>
      </c>
      <c r="C188" s="34">
        <f t="shared" si="4"/>
        <v>3374295</v>
      </c>
      <c r="D188" s="34">
        <f t="shared" si="4"/>
        <v>3271970</v>
      </c>
    </row>
    <row r="189" spans="1:4" x14ac:dyDescent="0.25">
      <c r="A189" s="2" t="str">
        <f t="shared" si="4"/>
        <v>A2250.16</v>
      </c>
      <c r="B189" s="34">
        <f t="shared" si="4"/>
        <v>1130976</v>
      </c>
      <c r="C189" s="34">
        <f t="shared" si="4"/>
        <v>1148608</v>
      </c>
      <c r="D189" s="34">
        <f t="shared" si="4"/>
        <v>1200020</v>
      </c>
    </row>
    <row r="190" spans="1:4" x14ac:dyDescent="0.25">
      <c r="A190" s="2" t="str">
        <f t="shared" ref="A190:D201" si="5">+A55</f>
        <v>A2280.15</v>
      </c>
      <c r="B190" s="34">
        <f t="shared" si="5"/>
        <v>0</v>
      </c>
      <c r="C190" s="34">
        <f t="shared" si="5"/>
        <v>0</v>
      </c>
      <c r="D190" s="34">
        <f t="shared" si="5"/>
        <v>0</v>
      </c>
    </row>
    <row r="191" spans="1:4" x14ac:dyDescent="0.25">
      <c r="A191" s="2" t="str">
        <f t="shared" si="5"/>
        <v>A2280.16</v>
      </c>
      <c r="B191" s="34">
        <f t="shared" si="5"/>
        <v>0</v>
      </c>
      <c r="C191" s="34">
        <f t="shared" si="5"/>
        <v>0</v>
      </c>
      <c r="D191" s="34">
        <f t="shared" si="5"/>
        <v>0</v>
      </c>
    </row>
    <row r="192" spans="1:4" x14ac:dyDescent="0.25">
      <c r="A192" s="2" t="str">
        <f t="shared" si="5"/>
        <v>A2330.15</v>
      </c>
      <c r="B192" s="34">
        <f t="shared" si="5"/>
        <v>22459</v>
      </c>
      <c r="C192" s="34">
        <f t="shared" si="5"/>
        <v>25313</v>
      </c>
      <c r="D192" s="34">
        <f t="shared" si="5"/>
        <v>22615</v>
      </c>
    </row>
    <row r="193" spans="1:4" x14ac:dyDescent="0.25">
      <c r="A193" s="2" t="str">
        <f t="shared" si="5"/>
        <v>A2230.16</v>
      </c>
      <c r="B193" s="34">
        <f t="shared" si="5"/>
        <v>0</v>
      </c>
      <c r="C193" s="34">
        <f t="shared" si="5"/>
        <v>0</v>
      </c>
      <c r="D193" s="34">
        <f t="shared" si="5"/>
        <v>0</v>
      </c>
    </row>
    <row r="194" spans="1:4" x14ac:dyDescent="0.25">
      <c r="A194" s="2" t="str">
        <f t="shared" si="5"/>
        <v>A2610.15</v>
      </c>
      <c r="B194" s="34">
        <f t="shared" si="5"/>
        <v>369852</v>
      </c>
      <c r="C194" s="34">
        <f t="shared" si="5"/>
        <v>308354</v>
      </c>
      <c r="D194" s="34">
        <f t="shared" si="5"/>
        <v>294835</v>
      </c>
    </row>
    <row r="195" spans="1:4" x14ac:dyDescent="0.25">
      <c r="A195" s="2" t="str">
        <f t="shared" si="5"/>
        <v>A2610.16</v>
      </c>
      <c r="B195" s="34">
        <f t="shared" si="5"/>
        <v>95950</v>
      </c>
      <c r="C195" s="34">
        <f t="shared" si="5"/>
        <v>89672</v>
      </c>
      <c r="D195" s="34">
        <f t="shared" si="5"/>
        <v>95164</v>
      </c>
    </row>
    <row r="196" spans="1:4" x14ac:dyDescent="0.25">
      <c r="A196" s="2" t="str">
        <f t="shared" si="5"/>
        <v>A2620.15</v>
      </c>
      <c r="B196" s="34">
        <f t="shared" si="5"/>
        <v>0</v>
      </c>
      <c r="C196" s="34">
        <f t="shared" si="5"/>
        <v>0</v>
      </c>
      <c r="D196" s="34">
        <f t="shared" si="5"/>
        <v>0</v>
      </c>
    </row>
    <row r="197" spans="1:4" x14ac:dyDescent="0.25">
      <c r="A197" s="2" t="str">
        <f t="shared" si="5"/>
        <v>A2620.16</v>
      </c>
      <c r="B197" s="34">
        <f t="shared" si="5"/>
        <v>0</v>
      </c>
      <c r="C197" s="34">
        <f t="shared" si="5"/>
        <v>0</v>
      </c>
      <c r="D197" s="34">
        <f t="shared" si="5"/>
        <v>0</v>
      </c>
    </row>
    <row r="198" spans="1:4" x14ac:dyDescent="0.25">
      <c r="A198" s="2" t="str">
        <f t="shared" si="5"/>
        <v>A2630.15</v>
      </c>
      <c r="B198" s="34">
        <f t="shared" si="5"/>
        <v>0</v>
      </c>
      <c r="C198" s="34">
        <f t="shared" si="5"/>
        <v>0</v>
      </c>
      <c r="D198" s="34">
        <f t="shared" si="5"/>
        <v>0</v>
      </c>
    </row>
    <row r="199" spans="1:4" x14ac:dyDescent="0.25">
      <c r="A199" s="2" t="str">
        <f t="shared" si="5"/>
        <v>A2630.16</v>
      </c>
      <c r="B199" s="34">
        <f t="shared" si="5"/>
        <v>258722</v>
      </c>
      <c r="C199" s="34">
        <f t="shared" si="5"/>
        <v>224606</v>
      </c>
      <c r="D199" s="34">
        <f t="shared" si="5"/>
        <v>192379</v>
      </c>
    </row>
    <row r="200" spans="1:4" x14ac:dyDescent="0.25">
      <c r="A200" s="2" t="str">
        <f t="shared" si="5"/>
        <v>A2805.15</v>
      </c>
      <c r="B200" s="34">
        <f t="shared" si="5"/>
        <v>73486</v>
      </c>
      <c r="C200" s="34">
        <f t="shared" si="5"/>
        <v>52775</v>
      </c>
      <c r="D200" s="34">
        <f t="shared" si="5"/>
        <v>54577</v>
      </c>
    </row>
    <row r="201" spans="1:4" x14ac:dyDescent="0.25">
      <c r="A201" s="2" t="str">
        <f t="shared" si="5"/>
        <v>A2805.16</v>
      </c>
      <c r="B201" s="34">
        <f t="shared" si="5"/>
        <v>78318</v>
      </c>
      <c r="C201" s="34">
        <f t="shared" si="5"/>
        <v>74677</v>
      </c>
      <c r="D201" s="34">
        <f t="shared" si="5"/>
        <v>74791</v>
      </c>
    </row>
    <row r="202" spans="1:4" x14ac:dyDescent="0.25">
      <c r="A202" s="2" t="str">
        <f t="shared" ref="A202:C227" si="6">+A67</f>
        <v>A2810.15</v>
      </c>
      <c r="B202" s="34">
        <f t="shared" si="6"/>
        <v>576217</v>
      </c>
      <c r="C202" s="34">
        <f t="shared" si="6"/>
        <v>554179</v>
      </c>
      <c r="D202" s="34">
        <f t="shared" ref="D202" si="7">+D67</f>
        <v>537494</v>
      </c>
    </row>
    <row r="203" spans="1:4" x14ac:dyDescent="0.25">
      <c r="A203" s="2" t="str">
        <f t="shared" si="6"/>
        <v>A2810.16</v>
      </c>
      <c r="B203" s="34">
        <f t="shared" si="6"/>
        <v>112446</v>
      </c>
      <c r="C203" s="34">
        <f t="shared" si="6"/>
        <v>141687</v>
      </c>
      <c r="D203" s="34">
        <f t="shared" ref="D203:D227" si="8">+D68</f>
        <v>139574</v>
      </c>
    </row>
    <row r="204" spans="1:4" x14ac:dyDescent="0.25">
      <c r="A204" s="2" t="str">
        <f t="shared" si="6"/>
        <v>A2815.15</v>
      </c>
      <c r="B204" s="34">
        <f t="shared" si="6"/>
        <v>0</v>
      </c>
      <c r="C204" s="34">
        <f t="shared" si="6"/>
        <v>0</v>
      </c>
      <c r="D204" s="34">
        <f t="shared" si="8"/>
        <v>0</v>
      </c>
    </row>
    <row r="205" spans="1:4" x14ac:dyDescent="0.25">
      <c r="A205" s="2" t="str">
        <f t="shared" si="6"/>
        <v>A2815.16</v>
      </c>
      <c r="B205" s="34">
        <f t="shared" si="6"/>
        <v>269637</v>
      </c>
      <c r="C205" s="34">
        <f t="shared" si="6"/>
        <v>285319</v>
      </c>
      <c r="D205" s="34">
        <f t="shared" si="8"/>
        <v>292552</v>
      </c>
    </row>
    <row r="206" spans="1:4" x14ac:dyDescent="0.25">
      <c r="A206" s="2" t="str">
        <f t="shared" si="6"/>
        <v>A2820.15</v>
      </c>
      <c r="B206" s="34">
        <f t="shared" si="6"/>
        <v>309046</v>
      </c>
      <c r="C206" s="34">
        <f t="shared" si="6"/>
        <v>249708</v>
      </c>
      <c r="D206" s="34">
        <f t="shared" si="8"/>
        <v>243625</v>
      </c>
    </row>
    <row r="207" spans="1:4" x14ac:dyDescent="0.25">
      <c r="A207" s="2" t="str">
        <f t="shared" si="6"/>
        <v>A2820.16</v>
      </c>
      <c r="B207" s="34">
        <f t="shared" si="6"/>
        <v>0</v>
      </c>
      <c r="C207" s="34">
        <f t="shared" si="6"/>
        <v>0</v>
      </c>
      <c r="D207" s="34">
        <f t="shared" si="8"/>
        <v>0</v>
      </c>
    </row>
    <row r="208" spans="1:4" x14ac:dyDescent="0.25">
      <c r="A208" s="2" t="str">
        <f t="shared" si="6"/>
        <v>A2825.15</v>
      </c>
      <c r="B208" s="34">
        <f t="shared" si="6"/>
        <v>217568</v>
      </c>
      <c r="C208" s="34">
        <f t="shared" si="6"/>
        <v>208989</v>
      </c>
      <c r="D208" s="34">
        <f t="shared" si="8"/>
        <v>201324</v>
      </c>
    </row>
    <row r="209" spans="1:4" x14ac:dyDescent="0.25">
      <c r="A209" s="2" t="str">
        <f t="shared" si="6"/>
        <v>A2825.16</v>
      </c>
      <c r="B209" s="34">
        <f t="shared" si="6"/>
        <v>0</v>
      </c>
      <c r="C209" s="34">
        <f t="shared" si="6"/>
        <v>0</v>
      </c>
      <c r="D209" s="34">
        <f t="shared" si="8"/>
        <v>0</v>
      </c>
    </row>
    <row r="210" spans="1:4" x14ac:dyDescent="0.25">
      <c r="A210" s="2" t="str">
        <f t="shared" si="6"/>
        <v>A2830.15</v>
      </c>
      <c r="B210" s="34">
        <f t="shared" si="6"/>
        <v>0</v>
      </c>
      <c r="C210" s="34">
        <f t="shared" si="6"/>
        <v>0</v>
      </c>
      <c r="D210" s="34">
        <f t="shared" si="8"/>
        <v>0</v>
      </c>
    </row>
    <row r="211" spans="1:4" x14ac:dyDescent="0.25">
      <c r="A211" s="2" t="str">
        <f t="shared" si="6"/>
        <v>A2830.16</v>
      </c>
      <c r="B211" s="34">
        <f t="shared" si="6"/>
        <v>0</v>
      </c>
      <c r="C211" s="34">
        <f t="shared" si="6"/>
        <v>0</v>
      </c>
      <c r="D211" s="34">
        <f t="shared" si="8"/>
        <v>0</v>
      </c>
    </row>
    <row r="212" spans="1:4" x14ac:dyDescent="0.25">
      <c r="A212" s="2" t="str">
        <f t="shared" si="6"/>
        <v>A2850.15</v>
      </c>
      <c r="B212" s="34">
        <f t="shared" si="6"/>
        <v>0</v>
      </c>
      <c r="C212" s="34">
        <f t="shared" si="6"/>
        <v>0</v>
      </c>
      <c r="D212" s="34">
        <f t="shared" si="8"/>
        <v>0</v>
      </c>
    </row>
    <row r="213" spans="1:4" x14ac:dyDescent="0.25">
      <c r="A213" s="2" t="str">
        <f t="shared" si="6"/>
        <v>A2850.16</v>
      </c>
      <c r="B213" s="34">
        <f t="shared" si="6"/>
        <v>0</v>
      </c>
      <c r="C213" s="34">
        <f t="shared" si="6"/>
        <v>0</v>
      </c>
      <c r="D213" s="34">
        <f t="shared" si="8"/>
        <v>0</v>
      </c>
    </row>
    <row r="214" spans="1:4" x14ac:dyDescent="0.25">
      <c r="A214" s="2" t="str">
        <f t="shared" si="6"/>
        <v>A2855.15</v>
      </c>
      <c r="B214" s="34">
        <f t="shared" si="6"/>
        <v>410470</v>
      </c>
      <c r="C214" s="34">
        <f t="shared" si="6"/>
        <v>396031</v>
      </c>
      <c r="D214" s="34">
        <f t="shared" si="8"/>
        <v>384052</v>
      </c>
    </row>
    <row r="215" spans="1:4" x14ac:dyDescent="0.25">
      <c r="A215" s="2" t="str">
        <f t="shared" si="6"/>
        <v>A2855.16</v>
      </c>
      <c r="B215" s="34">
        <f t="shared" si="6"/>
        <v>0</v>
      </c>
      <c r="C215" s="34">
        <f t="shared" si="6"/>
        <v>0</v>
      </c>
      <c r="D215" s="34">
        <f t="shared" si="8"/>
        <v>0</v>
      </c>
    </row>
    <row r="216" spans="1:4" x14ac:dyDescent="0.25">
      <c r="A216" s="2" t="str">
        <f t="shared" si="6"/>
        <v>A2870.16</v>
      </c>
      <c r="B216" s="34">
        <f t="shared" si="6"/>
        <v>0</v>
      </c>
      <c r="C216" s="34">
        <f t="shared" si="6"/>
        <v>0</v>
      </c>
      <c r="D216" s="34">
        <f t="shared" si="8"/>
        <v>0</v>
      </c>
    </row>
    <row r="217" spans="1:4" x14ac:dyDescent="0.25">
      <c r="A217" s="2" t="str">
        <f t="shared" si="6"/>
        <v>A5510.15</v>
      </c>
      <c r="B217" s="34">
        <f t="shared" si="6"/>
        <v>0</v>
      </c>
      <c r="C217" s="34">
        <f t="shared" si="6"/>
        <v>0</v>
      </c>
      <c r="D217" s="34">
        <f t="shared" si="8"/>
        <v>0</v>
      </c>
    </row>
    <row r="218" spans="1:4" x14ac:dyDescent="0.25">
      <c r="A218" s="2" t="str">
        <f t="shared" si="6"/>
        <v>A5510.16 (Excluding Trans Supv Office)</v>
      </c>
      <c r="B218" s="34">
        <f t="shared" si="6"/>
        <v>2032362</v>
      </c>
      <c r="C218" s="34">
        <f t="shared" si="6"/>
        <v>1988342</v>
      </c>
      <c r="D218" s="34">
        <f t="shared" si="8"/>
        <v>1946994</v>
      </c>
    </row>
    <row r="219" spans="1:4" x14ac:dyDescent="0.25">
      <c r="A219" s="2" t="str">
        <f t="shared" si="6"/>
        <v>A5510.16 (Trans Supv Office)</v>
      </c>
      <c r="B219" s="34">
        <f t="shared" si="6"/>
        <v>136036</v>
      </c>
      <c r="C219" s="34">
        <f t="shared" si="6"/>
        <v>118384</v>
      </c>
      <c r="D219" s="34">
        <f t="shared" si="8"/>
        <v>121550</v>
      </c>
    </row>
    <row r="220" spans="1:4" x14ac:dyDescent="0.25">
      <c r="A220" s="2" t="str">
        <f t="shared" si="6"/>
        <v>A5530.16</v>
      </c>
      <c r="B220" s="34">
        <f t="shared" si="6"/>
        <v>10147</v>
      </c>
      <c r="C220" s="34">
        <f t="shared" si="6"/>
        <v>11280</v>
      </c>
      <c r="D220" s="34">
        <f t="shared" si="8"/>
        <v>11339</v>
      </c>
    </row>
    <row r="221" spans="1:4" x14ac:dyDescent="0.25">
      <c r="A221" s="2" t="str">
        <f t="shared" si="6"/>
        <v>A7140.15</v>
      </c>
      <c r="B221" s="34">
        <f t="shared" si="6"/>
        <v>0</v>
      </c>
      <c r="C221" s="34">
        <f t="shared" si="6"/>
        <v>0</v>
      </c>
      <c r="D221" s="34">
        <f t="shared" si="8"/>
        <v>0</v>
      </c>
    </row>
    <row r="222" spans="1:4" x14ac:dyDescent="0.25">
      <c r="A222" s="2" t="str">
        <f t="shared" si="6"/>
        <v>A7140.16</v>
      </c>
      <c r="B222" s="34">
        <f t="shared" si="6"/>
        <v>0</v>
      </c>
      <c r="C222" s="34">
        <f t="shared" si="6"/>
        <v>0</v>
      </c>
      <c r="D222" s="34">
        <f t="shared" si="8"/>
        <v>0</v>
      </c>
    </row>
    <row r="223" spans="1:4" x14ac:dyDescent="0.25">
      <c r="A223" s="2" t="str">
        <f t="shared" si="6"/>
        <v>A7310.15</v>
      </c>
      <c r="B223" s="34">
        <f t="shared" si="6"/>
        <v>0</v>
      </c>
      <c r="C223" s="34">
        <f t="shared" si="6"/>
        <v>0</v>
      </c>
      <c r="D223" s="34">
        <f t="shared" si="8"/>
        <v>0</v>
      </c>
    </row>
    <row r="224" spans="1:4" x14ac:dyDescent="0.25">
      <c r="A224" s="2" t="str">
        <f t="shared" si="6"/>
        <v>A7310.16</v>
      </c>
      <c r="B224" s="34">
        <f t="shared" si="6"/>
        <v>0</v>
      </c>
      <c r="C224" s="34">
        <f t="shared" si="6"/>
        <v>0</v>
      </c>
      <c r="D224" s="34">
        <f t="shared" si="8"/>
        <v>0</v>
      </c>
    </row>
    <row r="225" spans="1:4" x14ac:dyDescent="0.25">
      <c r="A225" s="2" t="str">
        <f t="shared" si="6"/>
        <v>A8060.15</v>
      </c>
      <c r="B225" s="34">
        <f t="shared" si="6"/>
        <v>0</v>
      </c>
      <c r="C225" s="34">
        <f t="shared" si="6"/>
        <v>0</v>
      </c>
      <c r="D225" s="34">
        <f t="shared" si="8"/>
        <v>0</v>
      </c>
    </row>
    <row r="226" spans="1:4" x14ac:dyDescent="0.25">
      <c r="A226" s="2" t="str">
        <f t="shared" si="6"/>
        <v>A8060.16</v>
      </c>
      <c r="B226" s="34">
        <f t="shared" si="6"/>
        <v>0</v>
      </c>
      <c r="C226" s="34">
        <f t="shared" si="6"/>
        <v>0</v>
      </c>
      <c r="D226" s="34">
        <f t="shared" si="8"/>
        <v>0</v>
      </c>
    </row>
    <row r="227" spans="1:4" x14ac:dyDescent="0.25">
      <c r="A227" s="2" t="str">
        <f t="shared" si="6"/>
        <v>A8070.16</v>
      </c>
      <c r="B227" s="34">
        <f t="shared" si="6"/>
        <v>0</v>
      </c>
      <c r="C227" s="34">
        <f t="shared" si="6"/>
        <v>0</v>
      </c>
      <c r="D227" s="34">
        <f t="shared" si="8"/>
        <v>0</v>
      </c>
    </row>
    <row r="228" spans="1:4" x14ac:dyDescent="0.25">
      <c r="A228" s="2"/>
      <c r="B228" s="34"/>
      <c r="C228" s="34"/>
      <c r="D228" s="34"/>
    </row>
    <row r="229" spans="1:4" ht="15.75" thickBot="1" x14ac:dyDescent="0.3">
      <c r="A229" s="2" t="s">
        <v>158</v>
      </c>
      <c r="B229" s="35">
        <f>SUM(B146:B228)</f>
        <v>27377262</v>
      </c>
      <c r="C229" s="35">
        <f>SUM(C146:C228)</f>
        <v>26372979</v>
      </c>
      <c r="D229" s="35">
        <f>SUM(D146:D228)</f>
        <v>25641069</v>
      </c>
    </row>
    <row r="230" spans="1:4" ht="15.75" thickTop="1" x14ac:dyDescent="0.25">
      <c r="A230" s="2"/>
      <c r="B230" s="46"/>
      <c r="C230" s="46"/>
      <c r="D230" s="46"/>
    </row>
    <row r="231" spans="1:4" ht="30" x14ac:dyDescent="0.25">
      <c r="A231" s="11" t="s">
        <v>83</v>
      </c>
      <c r="B231" s="20" t="s">
        <v>66</v>
      </c>
      <c r="C231" s="20" t="s">
        <v>67</v>
      </c>
      <c r="D231" s="20" t="s">
        <v>68</v>
      </c>
    </row>
    <row r="232" spans="1:4" x14ac:dyDescent="0.25">
      <c r="A232" s="2" t="s">
        <v>45</v>
      </c>
      <c r="B232" s="34">
        <f>+B143</f>
        <v>4597605</v>
      </c>
      <c r="C232" s="34">
        <f t="shared" ref="C232:D232" si="9">+C143</f>
        <v>4522903</v>
      </c>
      <c r="D232" s="34">
        <f t="shared" si="9"/>
        <v>4471990</v>
      </c>
    </row>
    <row r="233" spans="1:4" x14ac:dyDescent="0.25">
      <c r="A233" s="2" t="s">
        <v>46</v>
      </c>
      <c r="B233" s="34">
        <f>+B229</f>
        <v>27377262</v>
      </c>
      <c r="C233" s="34">
        <f t="shared" ref="C233:D233" si="10">+C229</f>
        <v>26372979</v>
      </c>
      <c r="D233" s="34">
        <f t="shared" si="10"/>
        <v>25641069</v>
      </c>
    </row>
    <row r="234" spans="1:4" x14ac:dyDescent="0.25">
      <c r="A234" s="2" t="s">
        <v>159</v>
      </c>
      <c r="B234" s="10">
        <f>+ROUND((B232/B233),4)</f>
        <v>0.16789999999999999</v>
      </c>
      <c r="C234" s="10">
        <f t="shared" ref="C234:D234" si="11">+ROUND((C232/C233),4)</f>
        <v>0.17150000000000001</v>
      </c>
      <c r="D234" s="10">
        <f t="shared" si="11"/>
        <v>0.1744</v>
      </c>
    </row>
    <row r="235" spans="1:4" x14ac:dyDescent="0.25">
      <c r="A235" s="2"/>
      <c r="B235" s="2"/>
      <c r="C235" s="2"/>
      <c r="D235" s="2"/>
    </row>
    <row r="236" spans="1:4" x14ac:dyDescent="0.25">
      <c r="A236" s="2" t="s">
        <v>47</v>
      </c>
      <c r="B236" s="2"/>
      <c r="C236" s="2"/>
      <c r="D236" s="2"/>
    </row>
    <row r="237" spans="1:4" x14ac:dyDescent="0.25">
      <c r="A237" s="2" t="str">
        <f>+A93</f>
        <v>A9098.0</v>
      </c>
      <c r="B237" s="34">
        <f t="shared" ref="B237:D237" si="12">+B93</f>
        <v>14048831</v>
      </c>
      <c r="C237" s="34">
        <f t="shared" si="12"/>
        <v>15173219</v>
      </c>
      <c r="D237" s="34">
        <f t="shared" si="12"/>
        <v>13809476</v>
      </c>
    </row>
    <row r="238" spans="1:4" x14ac:dyDescent="0.25">
      <c r="A238" s="2"/>
      <c r="B238" s="34"/>
      <c r="C238" s="34"/>
      <c r="D238" s="34"/>
    </row>
    <row r="239" spans="1:4" x14ac:dyDescent="0.25">
      <c r="A239" s="2" t="s">
        <v>159</v>
      </c>
      <c r="B239" s="34">
        <f>B234*B237</f>
        <v>2358798.7248999998</v>
      </c>
      <c r="C239" s="34">
        <f t="shared" ref="C239:D239" si="13">C234*C237</f>
        <v>2602207.0585000003</v>
      </c>
      <c r="D239" s="34">
        <f t="shared" si="13"/>
        <v>2408372.6143999998</v>
      </c>
    </row>
    <row r="240" spans="1:4" x14ac:dyDescent="0.25">
      <c r="A240" s="2"/>
      <c r="B240" s="46"/>
      <c r="C240" s="46"/>
      <c r="D240" s="46"/>
    </row>
    <row r="241" spans="1:6" ht="15.75" thickBot="1" x14ac:dyDescent="0.3">
      <c r="A241" s="2"/>
      <c r="B241" s="2"/>
      <c r="C241" s="2"/>
      <c r="D241" s="2"/>
    </row>
    <row r="242" spans="1:6" ht="42.75" thickBot="1" x14ac:dyDescent="0.4">
      <c r="A242" s="43" t="s">
        <v>51</v>
      </c>
      <c r="B242" s="39" t="s">
        <v>81</v>
      </c>
      <c r="C242" s="39" t="s">
        <v>80</v>
      </c>
      <c r="D242" s="40" t="s">
        <v>80</v>
      </c>
    </row>
    <row r="243" spans="1:6" x14ac:dyDescent="0.25">
      <c r="A243" s="16" t="s">
        <v>57</v>
      </c>
      <c r="B243" s="22" t="s">
        <v>66</v>
      </c>
      <c r="C243" s="22" t="s">
        <v>67</v>
      </c>
      <c r="D243" s="22" t="s">
        <v>68</v>
      </c>
    </row>
    <row r="244" spans="1:6" x14ac:dyDescent="0.25">
      <c r="A244" s="12" t="s">
        <v>48</v>
      </c>
      <c r="B244" s="12"/>
      <c r="C244" s="12"/>
      <c r="D244" s="12"/>
      <c r="E244" t="s">
        <v>75</v>
      </c>
    </row>
    <row r="245" spans="1:6" x14ac:dyDescent="0.25">
      <c r="A245" s="12" t="s">
        <v>74</v>
      </c>
      <c r="B245" s="36">
        <f>+B239</f>
        <v>2358798.7248999998</v>
      </c>
      <c r="C245" s="36">
        <f>+C239</f>
        <v>2602207.0585000003</v>
      </c>
      <c r="D245" s="36">
        <f>+D239</f>
        <v>2408372.6143999998</v>
      </c>
      <c r="E245" s="50" t="s">
        <v>181</v>
      </c>
      <c r="F245" s="50"/>
    </row>
    <row r="246" spans="1:6" x14ac:dyDescent="0.25">
      <c r="A246" s="12" t="s">
        <v>41</v>
      </c>
      <c r="B246" s="36"/>
      <c r="C246" s="36"/>
      <c r="D246" s="36"/>
      <c r="E246" s="50"/>
      <c r="F246" s="50"/>
    </row>
    <row r="247" spans="1:6" x14ac:dyDescent="0.25">
      <c r="A247" s="12" t="str">
        <f t="shared" ref="A247:D256" si="14">+A45</f>
        <v>A2250.15</v>
      </c>
      <c r="B247" s="36">
        <f t="shared" si="14"/>
        <v>3466629</v>
      </c>
      <c r="C247" s="36">
        <f t="shared" si="14"/>
        <v>3374295</v>
      </c>
      <c r="D247" s="36">
        <f t="shared" si="14"/>
        <v>3271970</v>
      </c>
      <c r="E247" s="50" t="s">
        <v>160</v>
      </c>
      <c r="F247" s="50"/>
    </row>
    <row r="248" spans="1:6" x14ac:dyDescent="0.25">
      <c r="A248" s="12" t="str">
        <f t="shared" si="14"/>
        <v>A2250.16</v>
      </c>
      <c r="B248" s="36">
        <f t="shared" si="14"/>
        <v>1130976</v>
      </c>
      <c r="C248" s="36">
        <f t="shared" si="14"/>
        <v>1148608</v>
      </c>
      <c r="D248" s="36">
        <f t="shared" si="14"/>
        <v>1200020</v>
      </c>
      <c r="E248" s="50" t="s">
        <v>161</v>
      </c>
      <c r="F248" s="50"/>
    </row>
    <row r="249" spans="1:6" x14ac:dyDescent="0.25">
      <c r="A249" s="12" t="str">
        <f t="shared" si="14"/>
        <v>A2250.2</v>
      </c>
      <c r="B249" s="36">
        <f t="shared" si="14"/>
        <v>0</v>
      </c>
      <c r="C249" s="36">
        <f t="shared" si="14"/>
        <v>0</v>
      </c>
      <c r="D249" s="36">
        <f t="shared" si="14"/>
        <v>0</v>
      </c>
      <c r="E249" s="50" t="s">
        <v>162</v>
      </c>
      <c r="F249" s="50"/>
    </row>
    <row r="250" spans="1:6" x14ac:dyDescent="0.25">
      <c r="A250" s="12" t="str">
        <f t="shared" si="14"/>
        <v>A2250.4</v>
      </c>
      <c r="B250" s="36">
        <f t="shared" si="14"/>
        <v>23239</v>
      </c>
      <c r="C250" s="36">
        <f t="shared" si="14"/>
        <v>33251</v>
      </c>
      <c r="D250" s="36">
        <f t="shared" si="14"/>
        <v>24273</v>
      </c>
      <c r="E250" s="50" t="s">
        <v>163</v>
      </c>
      <c r="F250" s="50"/>
    </row>
    <row r="251" spans="1:6" x14ac:dyDescent="0.25">
      <c r="A251" s="12" t="str">
        <f t="shared" si="14"/>
        <v>A2250.45</v>
      </c>
      <c r="B251" s="36">
        <f t="shared" si="14"/>
        <v>4890</v>
      </c>
      <c r="C251" s="36">
        <f t="shared" si="14"/>
        <v>4464</v>
      </c>
      <c r="D251" s="36">
        <f t="shared" si="14"/>
        <v>5067</v>
      </c>
      <c r="E251" s="50" t="s">
        <v>164</v>
      </c>
      <c r="F251" s="50"/>
    </row>
    <row r="252" spans="1:6" x14ac:dyDescent="0.25">
      <c r="A252" s="12" t="str">
        <f t="shared" si="14"/>
        <v>A2250.471</v>
      </c>
      <c r="B252" s="36">
        <f t="shared" si="14"/>
        <v>141816</v>
      </c>
      <c r="C252" s="36">
        <f t="shared" si="14"/>
        <v>162361</v>
      </c>
      <c r="D252" s="36">
        <f t="shared" si="14"/>
        <v>125377</v>
      </c>
      <c r="E252" s="50" t="s">
        <v>165</v>
      </c>
      <c r="F252" s="50"/>
    </row>
    <row r="253" spans="1:6" x14ac:dyDescent="0.25">
      <c r="A253" s="12" t="str">
        <f t="shared" si="14"/>
        <v>A2250.472</v>
      </c>
      <c r="B253" s="36">
        <f t="shared" si="14"/>
        <v>432750</v>
      </c>
      <c r="C253" s="36">
        <f t="shared" si="14"/>
        <v>424727</v>
      </c>
      <c r="D253" s="36">
        <f t="shared" si="14"/>
        <v>544996</v>
      </c>
      <c r="E253" s="50" t="s">
        <v>166</v>
      </c>
      <c r="F253" s="50"/>
    </row>
    <row r="254" spans="1:6" x14ac:dyDescent="0.25">
      <c r="A254" s="12" t="str">
        <f t="shared" si="14"/>
        <v>A2250.473</v>
      </c>
      <c r="B254" s="36">
        <f t="shared" si="14"/>
        <v>0</v>
      </c>
      <c r="C254" s="36">
        <f t="shared" si="14"/>
        <v>0</v>
      </c>
      <c r="D254" s="36">
        <f t="shared" si="14"/>
        <v>0</v>
      </c>
      <c r="E254" s="50" t="s">
        <v>167</v>
      </c>
      <c r="F254" s="50"/>
    </row>
    <row r="255" spans="1:6" x14ac:dyDescent="0.25">
      <c r="A255" s="12" t="str">
        <f t="shared" si="14"/>
        <v>A2250.48</v>
      </c>
      <c r="B255" s="36">
        <f t="shared" si="14"/>
        <v>0</v>
      </c>
      <c r="C255" s="36">
        <f t="shared" si="14"/>
        <v>0</v>
      </c>
      <c r="D255" s="36">
        <f t="shared" si="14"/>
        <v>0</v>
      </c>
      <c r="E255" s="50" t="s">
        <v>168</v>
      </c>
      <c r="F255" s="50"/>
    </row>
    <row r="256" spans="1:6" x14ac:dyDescent="0.25">
      <c r="A256" s="12" t="str">
        <f t="shared" si="14"/>
        <v>A2250.49</v>
      </c>
      <c r="B256" s="36">
        <f t="shared" si="14"/>
        <v>1543591</v>
      </c>
      <c r="C256" s="36">
        <f t="shared" si="14"/>
        <v>1214734</v>
      </c>
      <c r="D256" s="36">
        <f t="shared" si="14"/>
        <v>984386</v>
      </c>
      <c r="E256" s="50" t="s">
        <v>169</v>
      </c>
      <c r="F256" s="50"/>
    </row>
    <row r="257" spans="1:6" x14ac:dyDescent="0.25">
      <c r="A257" s="12" t="str">
        <f t="shared" ref="A257:D274" si="15">+A94</f>
        <v>F2253.15</v>
      </c>
      <c r="B257" s="36">
        <f t="shared" si="15"/>
        <v>70641</v>
      </c>
      <c r="C257" s="36">
        <f t="shared" si="15"/>
        <v>73590</v>
      </c>
      <c r="D257" s="36">
        <f t="shared" si="15"/>
        <v>68459</v>
      </c>
      <c r="E257" s="50" t="s">
        <v>170</v>
      </c>
      <c r="F257" s="50"/>
    </row>
    <row r="258" spans="1:6" x14ac:dyDescent="0.25">
      <c r="A258" s="12" t="str">
        <f t="shared" si="15"/>
        <v>F2253.16</v>
      </c>
      <c r="B258" s="36">
        <f t="shared" si="15"/>
        <v>13697</v>
      </c>
      <c r="C258" s="36">
        <f t="shared" si="15"/>
        <v>10374</v>
      </c>
      <c r="D258" s="36">
        <f t="shared" si="15"/>
        <v>13245</v>
      </c>
      <c r="E258" s="50" t="s">
        <v>171</v>
      </c>
      <c r="F258" s="50"/>
    </row>
    <row r="259" spans="1:6" x14ac:dyDescent="0.25">
      <c r="A259" s="12" t="str">
        <f t="shared" si="15"/>
        <v>F2253.2</v>
      </c>
      <c r="B259" s="36">
        <f t="shared" si="15"/>
        <v>0</v>
      </c>
      <c r="C259" s="36">
        <f t="shared" si="15"/>
        <v>0</v>
      </c>
      <c r="D259" s="36">
        <f t="shared" si="15"/>
        <v>0</v>
      </c>
      <c r="E259" s="50" t="s">
        <v>172</v>
      </c>
      <c r="F259" s="50"/>
    </row>
    <row r="260" spans="1:6" x14ac:dyDescent="0.25">
      <c r="A260" s="12" t="str">
        <f t="shared" si="15"/>
        <v>F2253.4</v>
      </c>
      <c r="B260" s="36">
        <f t="shared" si="15"/>
        <v>0</v>
      </c>
      <c r="C260" s="36">
        <f t="shared" si="15"/>
        <v>0</v>
      </c>
      <c r="D260" s="36">
        <f t="shared" si="15"/>
        <v>504</v>
      </c>
      <c r="E260" s="50" t="s">
        <v>173</v>
      </c>
      <c r="F260" s="50"/>
    </row>
    <row r="261" spans="1:6" x14ac:dyDescent="0.25">
      <c r="A261" s="12" t="str">
        <f t="shared" si="15"/>
        <v>F2253.45</v>
      </c>
      <c r="B261" s="36">
        <f t="shared" si="15"/>
        <v>0</v>
      </c>
      <c r="C261" s="36">
        <f t="shared" si="15"/>
        <v>0</v>
      </c>
      <c r="D261" s="36">
        <f t="shared" si="15"/>
        <v>0</v>
      </c>
      <c r="E261" s="50" t="s">
        <v>174</v>
      </c>
      <c r="F261" s="50"/>
    </row>
    <row r="262" spans="1:6" x14ac:dyDescent="0.25">
      <c r="A262" s="12" t="str">
        <f t="shared" si="15"/>
        <v>F2253.471</v>
      </c>
      <c r="B262" s="36">
        <f t="shared" si="15"/>
        <v>0</v>
      </c>
      <c r="C262" s="36">
        <f t="shared" si="15"/>
        <v>67049</v>
      </c>
      <c r="D262" s="36">
        <f t="shared" si="15"/>
        <v>0</v>
      </c>
      <c r="E262" s="50" t="s">
        <v>175</v>
      </c>
      <c r="F262" s="50"/>
    </row>
    <row r="263" spans="1:6" x14ac:dyDescent="0.25">
      <c r="A263" s="12" t="str">
        <f t="shared" si="15"/>
        <v>F2253.472</v>
      </c>
      <c r="B263" s="36">
        <f t="shared" si="15"/>
        <v>127570</v>
      </c>
      <c r="C263" s="36">
        <f t="shared" si="15"/>
        <v>0</v>
      </c>
      <c r="D263" s="36">
        <f t="shared" si="15"/>
        <v>98844</v>
      </c>
      <c r="E263" s="50" t="s">
        <v>176</v>
      </c>
      <c r="F263" s="50"/>
    </row>
    <row r="264" spans="1:6" x14ac:dyDescent="0.25">
      <c r="A264" s="12" t="str">
        <f t="shared" si="15"/>
        <v>F2253.48</v>
      </c>
      <c r="B264" s="36">
        <f t="shared" si="15"/>
        <v>0</v>
      </c>
      <c r="C264" s="36">
        <f t="shared" si="15"/>
        <v>0</v>
      </c>
      <c r="D264" s="36">
        <f t="shared" si="15"/>
        <v>0</v>
      </c>
      <c r="E264" s="50" t="s">
        <v>177</v>
      </c>
      <c r="F264" s="50"/>
    </row>
    <row r="265" spans="1:6" x14ac:dyDescent="0.25">
      <c r="A265" s="12" t="str">
        <f t="shared" si="15"/>
        <v>F2253.49</v>
      </c>
      <c r="B265" s="36">
        <f t="shared" si="15"/>
        <v>0</v>
      </c>
      <c r="C265" s="36">
        <f t="shared" si="15"/>
        <v>45471</v>
      </c>
      <c r="D265" s="36">
        <f t="shared" si="15"/>
        <v>40077</v>
      </c>
      <c r="E265" s="50" t="s">
        <v>178</v>
      </c>
      <c r="F265" s="50"/>
    </row>
    <row r="266" spans="1:6" x14ac:dyDescent="0.25">
      <c r="A266" s="12" t="str">
        <f t="shared" si="15"/>
        <v>F2253.8</v>
      </c>
      <c r="B266" s="36">
        <f t="shared" si="15"/>
        <v>7904</v>
      </c>
      <c r="C266" s="36">
        <f t="shared" si="15"/>
        <v>6423</v>
      </c>
      <c r="D266" s="36">
        <f t="shared" si="15"/>
        <v>6250</v>
      </c>
      <c r="E266" s="50" t="s">
        <v>179</v>
      </c>
      <c r="F266" s="50"/>
    </row>
    <row r="267" spans="1:6" x14ac:dyDescent="0.25">
      <c r="A267" s="12" t="str">
        <f t="shared" si="15"/>
        <v>F5511.16 (Excluding Trans Supv Office)</v>
      </c>
      <c r="B267" s="36">
        <f t="shared" si="15"/>
        <v>49006</v>
      </c>
      <c r="C267" s="36">
        <f t="shared" si="15"/>
        <v>42668</v>
      </c>
      <c r="D267" s="36">
        <f t="shared" si="15"/>
        <v>56473</v>
      </c>
      <c r="E267" s="50" t="s">
        <v>180</v>
      </c>
      <c r="F267" s="50"/>
    </row>
    <row r="268" spans="1:6" x14ac:dyDescent="0.25">
      <c r="A268" s="12" t="str">
        <f t="shared" si="15"/>
        <v>F5511.16 (Trans Supervisor Office)</v>
      </c>
      <c r="B268" s="36">
        <f t="shared" si="15"/>
        <v>0</v>
      </c>
      <c r="C268" s="36">
        <f t="shared" si="15"/>
        <v>0</v>
      </c>
      <c r="D268" s="36">
        <f t="shared" si="15"/>
        <v>0</v>
      </c>
      <c r="E268" s="50" t="s">
        <v>180</v>
      </c>
      <c r="F268" s="50"/>
    </row>
    <row r="269" spans="1:6" x14ac:dyDescent="0.25">
      <c r="A269" s="12" t="str">
        <f t="shared" si="15"/>
        <v>F5511.4</v>
      </c>
      <c r="B269" s="36">
        <f t="shared" si="15"/>
        <v>0</v>
      </c>
      <c r="C269" s="36">
        <f t="shared" si="15"/>
        <v>0</v>
      </c>
      <c r="D269" s="36">
        <f t="shared" si="15"/>
        <v>1463</v>
      </c>
      <c r="E269" s="50" t="s">
        <v>182</v>
      </c>
      <c r="F269" s="50"/>
    </row>
    <row r="270" spans="1:6" x14ac:dyDescent="0.25">
      <c r="A270" s="12" t="str">
        <f t="shared" si="15"/>
        <v>F5511.45</v>
      </c>
      <c r="B270" s="36">
        <f t="shared" si="15"/>
        <v>0</v>
      </c>
      <c r="C270" s="36">
        <f t="shared" si="15"/>
        <v>0</v>
      </c>
      <c r="D270" s="36">
        <f t="shared" si="15"/>
        <v>0</v>
      </c>
      <c r="E270" s="50" t="s">
        <v>183</v>
      </c>
      <c r="F270" s="50"/>
    </row>
    <row r="271" spans="1:6" x14ac:dyDescent="0.25">
      <c r="A271" s="12" t="str">
        <f t="shared" si="15"/>
        <v>F5511.8</v>
      </c>
      <c r="B271" s="36">
        <f t="shared" si="15"/>
        <v>2827</v>
      </c>
      <c r="C271" s="36">
        <f t="shared" si="15"/>
        <v>3264</v>
      </c>
      <c r="D271" s="36">
        <f t="shared" si="15"/>
        <v>4320</v>
      </c>
      <c r="E271" s="50" t="s">
        <v>184</v>
      </c>
      <c r="F271" s="50"/>
    </row>
    <row r="272" spans="1:6" x14ac:dyDescent="0.25">
      <c r="A272" s="12" t="str">
        <f t="shared" si="15"/>
        <v>F5541.4</v>
      </c>
      <c r="B272" s="36">
        <f t="shared" si="15"/>
        <v>0</v>
      </c>
      <c r="C272" s="36">
        <f t="shared" si="15"/>
        <v>0</v>
      </c>
      <c r="D272" s="36">
        <f t="shared" si="15"/>
        <v>0</v>
      </c>
      <c r="E272" s="50" t="s">
        <v>185</v>
      </c>
      <c r="F272" s="50"/>
    </row>
    <row r="273" spans="1:6" x14ac:dyDescent="0.25">
      <c r="A273" s="12" t="str">
        <f t="shared" si="15"/>
        <v>F5551.4</v>
      </c>
      <c r="B273" s="36">
        <f t="shared" si="15"/>
        <v>0</v>
      </c>
      <c r="C273" s="36">
        <f t="shared" si="15"/>
        <v>0</v>
      </c>
      <c r="D273" s="36">
        <f t="shared" si="15"/>
        <v>0</v>
      </c>
      <c r="E273" s="50" t="s">
        <v>186</v>
      </c>
      <c r="F273" s="50"/>
    </row>
    <row r="274" spans="1:6" ht="15.6" customHeight="1" x14ac:dyDescent="0.25">
      <c r="A274" s="12" t="str">
        <f t="shared" si="15"/>
        <v>F5582.49</v>
      </c>
      <c r="B274" s="36">
        <f t="shared" si="15"/>
        <v>0</v>
      </c>
      <c r="C274" s="36">
        <f t="shared" si="15"/>
        <v>0</v>
      </c>
      <c r="D274" s="36">
        <f t="shared" si="15"/>
        <v>0</v>
      </c>
      <c r="E274" s="50" t="s">
        <v>187</v>
      </c>
      <c r="F274" s="50"/>
    </row>
    <row r="275" spans="1:6" ht="15.6" customHeight="1" x14ac:dyDescent="0.25">
      <c r="A275" s="12"/>
      <c r="B275" s="36"/>
      <c r="C275" s="36"/>
      <c r="D275" s="36"/>
      <c r="E275" s="50"/>
      <c r="F275" s="50"/>
    </row>
    <row r="276" spans="1:6" ht="15.75" thickBot="1" x14ac:dyDescent="0.3">
      <c r="A276" s="18" t="s">
        <v>63</v>
      </c>
      <c r="B276" s="37">
        <f>SUM(B244:B275)</f>
        <v>9374334.7248999998</v>
      </c>
      <c r="C276" s="37">
        <f t="shared" ref="C276:D276" si="16">SUM(C244:C275)</f>
        <v>9213486.0584999993</v>
      </c>
      <c r="D276" s="37">
        <f t="shared" si="16"/>
        <v>8854096.6143999994</v>
      </c>
      <c r="E276" s="50"/>
      <c r="F276" s="50"/>
    </row>
    <row r="277" spans="1:6" ht="15.75" thickTop="1" x14ac:dyDescent="0.25">
      <c r="A277" s="12"/>
      <c r="B277" s="12"/>
      <c r="C277" s="12"/>
      <c r="D277" s="12"/>
      <c r="E277" s="50"/>
      <c r="F277" s="50"/>
    </row>
    <row r="278" spans="1:6" x14ac:dyDescent="0.25">
      <c r="A278" s="12" t="s">
        <v>52</v>
      </c>
      <c r="B278" s="12">
        <f>+B115</f>
        <v>491</v>
      </c>
      <c r="C278" s="12">
        <f>+C115</f>
        <v>498</v>
      </c>
      <c r="D278" s="12">
        <f>+D115</f>
        <v>533</v>
      </c>
      <c r="E278" s="50"/>
      <c r="F278" s="50"/>
    </row>
    <row r="279" spans="1:6" x14ac:dyDescent="0.25">
      <c r="A279" s="12"/>
      <c r="B279" s="12"/>
      <c r="C279" s="12"/>
      <c r="D279" s="12"/>
      <c r="E279" s="50"/>
      <c r="F279" s="50"/>
    </row>
    <row r="280" spans="1:6" ht="33" customHeight="1" x14ac:dyDescent="0.25">
      <c r="A280" s="18" t="s">
        <v>69</v>
      </c>
      <c r="B280" s="17">
        <f>+B276/B278</f>
        <v>19092.331415274948</v>
      </c>
      <c r="C280" s="17">
        <f t="shared" ref="C280:D280" si="17">+C276/C278</f>
        <v>18500.976021084338</v>
      </c>
      <c r="D280" s="17">
        <f t="shared" si="17"/>
        <v>16611.81353545966</v>
      </c>
      <c r="E280" s="50"/>
      <c r="F280" s="50"/>
    </row>
    <row r="281" spans="1:6" x14ac:dyDescent="0.25">
      <c r="A281" s="12"/>
      <c r="B281" s="12"/>
      <c r="C281" s="12"/>
      <c r="D281" s="12"/>
      <c r="E281" s="50"/>
      <c r="F281" s="50"/>
    </row>
    <row r="282" spans="1:6" x14ac:dyDescent="0.25">
      <c r="A282" s="12" t="s">
        <v>70</v>
      </c>
      <c r="B282" s="12"/>
      <c r="C282" s="12"/>
      <c r="D282" s="12"/>
      <c r="E282" s="50"/>
      <c r="F282" s="50"/>
    </row>
    <row r="283" spans="1:6" x14ac:dyDescent="0.25">
      <c r="A283" s="23" t="s">
        <v>71</v>
      </c>
      <c r="B283" s="12"/>
      <c r="C283" s="12"/>
      <c r="D283" s="12"/>
      <c r="E283" s="50"/>
      <c r="F283" s="50"/>
    </row>
    <row r="284" spans="1:6" x14ac:dyDescent="0.25">
      <c r="A284" s="12" t="s">
        <v>58</v>
      </c>
      <c r="B284" s="36">
        <f>+B125+B126+B128</f>
        <v>5077147</v>
      </c>
      <c r="C284" s="36">
        <f>+C125+C126+C128</f>
        <v>5086248</v>
      </c>
      <c r="D284" s="36">
        <f>+D125+D126+D128</f>
        <v>5120798</v>
      </c>
      <c r="E284" s="50"/>
      <c r="F284" s="50"/>
    </row>
    <row r="285" spans="1:6" x14ac:dyDescent="0.25">
      <c r="A285" s="12" t="s">
        <v>59</v>
      </c>
      <c r="B285" s="36">
        <f>+B245+B247+B248+B249+B250+B251+B252+B253+B254+B255+B256</f>
        <v>9102689.7248999998</v>
      </c>
      <c r="C285" s="36">
        <f t="shared" ref="C285:D285" si="18">+C245+C247+C248+C249+C250+C251+C252+C253+C254+C255+C256</f>
        <v>8964647.0584999993</v>
      </c>
      <c r="D285" s="36">
        <f t="shared" si="18"/>
        <v>8564461.6143999994</v>
      </c>
      <c r="E285" s="50"/>
      <c r="F285" s="50"/>
    </row>
    <row r="286" spans="1:6" x14ac:dyDescent="0.25">
      <c r="A286" s="12" t="s">
        <v>60</v>
      </c>
      <c r="B286" s="15">
        <f>ROUND(+B284/B285,4)</f>
        <v>0.55779999999999996</v>
      </c>
      <c r="C286" s="15">
        <f t="shared" ref="C286:D286" si="19">ROUND(+C284/C285,4)</f>
        <v>0.56740000000000002</v>
      </c>
      <c r="D286" s="15">
        <f t="shared" si="19"/>
        <v>0.59789999999999999</v>
      </c>
      <c r="E286" s="50"/>
      <c r="F286" s="50"/>
    </row>
    <row r="287" spans="1:6" x14ac:dyDescent="0.25">
      <c r="A287" s="12"/>
      <c r="B287" s="12"/>
      <c r="C287" s="12"/>
      <c r="D287" s="12"/>
      <c r="E287" s="50"/>
      <c r="F287" s="50"/>
    </row>
    <row r="288" spans="1:6" x14ac:dyDescent="0.25">
      <c r="A288" s="23" t="s">
        <v>72</v>
      </c>
      <c r="B288" s="12"/>
      <c r="C288" s="12"/>
      <c r="D288" s="12"/>
      <c r="E288" s="50"/>
      <c r="F288" s="50"/>
    </row>
    <row r="289" spans="1:6" x14ac:dyDescent="0.25">
      <c r="A289" s="12" t="s">
        <v>58</v>
      </c>
      <c r="B289" s="36">
        <f>+B119+B122+B123</f>
        <v>213543</v>
      </c>
      <c r="C289" s="36">
        <f>+C119+C122+C123</f>
        <v>199071</v>
      </c>
      <c r="D289" s="36">
        <f>+D119+D122+D123</f>
        <v>226580</v>
      </c>
      <c r="E289" s="50"/>
      <c r="F289" s="50"/>
    </row>
    <row r="290" spans="1:6" x14ac:dyDescent="0.25">
      <c r="A290" s="12" t="s">
        <v>59</v>
      </c>
      <c r="B290" s="36">
        <f>SUM(B257:B274)</f>
        <v>271645</v>
      </c>
      <c r="C290" s="36">
        <f t="shared" ref="C290:D290" si="20">SUM(C257:C274)</f>
        <v>248839</v>
      </c>
      <c r="D290" s="36">
        <f t="shared" si="20"/>
        <v>289635</v>
      </c>
      <c r="E290" s="50"/>
      <c r="F290" s="50"/>
    </row>
    <row r="291" spans="1:6" x14ac:dyDescent="0.25">
      <c r="A291" s="12" t="s">
        <v>60</v>
      </c>
      <c r="B291" s="15">
        <f>+ROUND(B289/B290,4)</f>
        <v>0.78610000000000002</v>
      </c>
      <c r="C291" s="15">
        <f t="shared" ref="C291:D291" si="21">+ROUND(C289/C290,4)</f>
        <v>0.8</v>
      </c>
      <c r="D291" s="15">
        <f t="shared" si="21"/>
        <v>0.7823</v>
      </c>
      <c r="E291" s="50"/>
      <c r="F291" s="50"/>
    </row>
    <row r="292" spans="1:6" x14ac:dyDescent="0.25">
      <c r="A292" s="12"/>
      <c r="B292" s="12"/>
      <c r="C292" s="12"/>
      <c r="D292" s="12"/>
      <c r="E292" s="50"/>
      <c r="F292" s="50"/>
    </row>
    <row r="293" spans="1:6" x14ac:dyDescent="0.25">
      <c r="A293" s="16" t="s">
        <v>56</v>
      </c>
      <c r="B293" s="22" t="s">
        <v>66</v>
      </c>
      <c r="C293" s="22" t="s">
        <v>67</v>
      </c>
      <c r="D293" s="22" t="s">
        <v>68</v>
      </c>
      <c r="E293" s="50" t="s">
        <v>75</v>
      </c>
      <c r="F293" s="50"/>
    </row>
    <row r="294" spans="1:6" x14ac:dyDescent="0.25">
      <c r="A294" s="12" t="s">
        <v>49</v>
      </c>
      <c r="B294" s="36">
        <f>+B245*(1-B$286)</f>
        <v>1043060.7961507801</v>
      </c>
      <c r="C294" s="36">
        <f t="shared" ref="C294:D294" si="22">+C245*(1-C$286)</f>
        <v>1125714.7735071001</v>
      </c>
      <c r="D294" s="36">
        <f t="shared" si="22"/>
        <v>968406.62825024</v>
      </c>
      <c r="E294" s="50" t="s">
        <v>181</v>
      </c>
      <c r="F294" s="50"/>
    </row>
    <row r="295" spans="1:6" x14ac:dyDescent="0.25">
      <c r="A295" s="12" t="s">
        <v>41</v>
      </c>
      <c r="B295" s="36"/>
      <c r="C295" s="36"/>
      <c r="D295" s="36"/>
      <c r="E295" s="50"/>
      <c r="F295" s="50"/>
    </row>
    <row r="296" spans="1:6" x14ac:dyDescent="0.25">
      <c r="A296" s="12" t="str">
        <f>+A247</f>
        <v>A2250.15</v>
      </c>
      <c r="B296" s="36">
        <f>+B247*(1-B$286)</f>
        <v>1532943.3438000001</v>
      </c>
      <c r="C296" s="36">
        <f t="shared" ref="C296:D296" si="23">+C247*(1-C$286)</f>
        <v>1459720.017</v>
      </c>
      <c r="D296" s="36">
        <f t="shared" si="23"/>
        <v>1315659.1370000001</v>
      </c>
      <c r="E296" s="50" t="s">
        <v>160</v>
      </c>
      <c r="F296" s="50"/>
    </row>
    <row r="297" spans="1:6" x14ac:dyDescent="0.25">
      <c r="A297" s="12" t="str">
        <f t="shared" ref="A297:A323" si="24">+A248</f>
        <v>A2250.16</v>
      </c>
      <c r="B297" s="36">
        <f t="shared" ref="B297:D297" si="25">+B248*(1-B$286)</f>
        <v>500117.58720000007</v>
      </c>
      <c r="C297" s="36">
        <f t="shared" si="25"/>
        <v>496887.82079999999</v>
      </c>
      <c r="D297" s="36">
        <f t="shared" si="25"/>
        <v>482528.04200000002</v>
      </c>
      <c r="E297" s="50" t="s">
        <v>161</v>
      </c>
      <c r="F297" s="50"/>
    </row>
    <row r="298" spans="1:6" x14ac:dyDescent="0.25">
      <c r="A298" s="12" t="str">
        <f t="shared" si="24"/>
        <v>A2250.2</v>
      </c>
      <c r="B298" s="36">
        <f t="shared" ref="B298:D298" si="26">+B249*(1-B$286)</f>
        <v>0</v>
      </c>
      <c r="C298" s="36">
        <f t="shared" si="26"/>
        <v>0</v>
      </c>
      <c r="D298" s="36">
        <f t="shared" si="26"/>
        <v>0</v>
      </c>
      <c r="E298" s="50" t="s">
        <v>162</v>
      </c>
      <c r="F298" s="50"/>
    </row>
    <row r="299" spans="1:6" x14ac:dyDescent="0.25">
      <c r="A299" s="12" t="str">
        <f t="shared" si="24"/>
        <v>A2250.4</v>
      </c>
      <c r="B299" s="36">
        <f t="shared" ref="B299:D299" si="27">+B250*(1-B$286)</f>
        <v>10276.285800000001</v>
      </c>
      <c r="C299" s="36">
        <f t="shared" si="27"/>
        <v>14384.382599999999</v>
      </c>
      <c r="D299" s="36">
        <f t="shared" si="27"/>
        <v>9760.1733000000004</v>
      </c>
      <c r="E299" s="50" t="s">
        <v>163</v>
      </c>
      <c r="F299" s="50"/>
    </row>
    <row r="300" spans="1:6" x14ac:dyDescent="0.25">
      <c r="A300" s="12" t="str">
        <f t="shared" si="24"/>
        <v>A2250.45</v>
      </c>
      <c r="B300" s="36">
        <f t="shared" ref="B300:D300" si="28">+B251*(1-B$286)</f>
        <v>2162.3580000000002</v>
      </c>
      <c r="C300" s="36">
        <f t="shared" si="28"/>
        <v>1931.1263999999999</v>
      </c>
      <c r="D300" s="36">
        <f t="shared" si="28"/>
        <v>2037.4407000000001</v>
      </c>
      <c r="E300" s="50" t="s">
        <v>164</v>
      </c>
      <c r="F300" s="50"/>
    </row>
    <row r="301" spans="1:6" x14ac:dyDescent="0.25">
      <c r="A301" s="12" t="str">
        <f t="shared" si="24"/>
        <v>A2250.471</v>
      </c>
      <c r="B301" s="36">
        <f t="shared" ref="B301:D301" si="29">+B252*(1-B$286)</f>
        <v>62711.035200000006</v>
      </c>
      <c r="C301" s="36">
        <f t="shared" si="29"/>
        <v>70237.368600000002</v>
      </c>
      <c r="D301" s="36">
        <f t="shared" si="29"/>
        <v>50414.091700000004</v>
      </c>
      <c r="E301" s="50" t="s">
        <v>165</v>
      </c>
      <c r="F301" s="50"/>
    </row>
    <row r="302" spans="1:6" x14ac:dyDescent="0.25">
      <c r="A302" s="12" t="str">
        <f t="shared" si="24"/>
        <v>A2250.472</v>
      </c>
      <c r="B302" s="36">
        <f t="shared" ref="B302:D302" si="30">+B253*(1-B$286)</f>
        <v>191362.05000000002</v>
      </c>
      <c r="C302" s="36">
        <f t="shared" si="30"/>
        <v>183736.9002</v>
      </c>
      <c r="D302" s="36">
        <f t="shared" si="30"/>
        <v>219142.8916</v>
      </c>
      <c r="E302" s="50" t="s">
        <v>166</v>
      </c>
      <c r="F302" s="50"/>
    </row>
    <row r="303" spans="1:6" x14ac:dyDescent="0.25">
      <c r="A303" s="12" t="str">
        <f t="shared" si="24"/>
        <v>A2250.473</v>
      </c>
      <c r="B303" s="36">
        <f t="shared" ref="B303:D303" si="31">+B254*(1-B$286)</f>
        <v>0</v>
      </c>
      <c r="C303" s="36">
        <f t="shared" si="31"/>
        <v>0</v>
      </c>
      <c r="D303" s="36">
        <f t="shared" si="31"/>
        <v>0</v>
      </c>
      <c r="E303" s="50" t="s">
        <v>167</v>
      </c>
      <c r="F303" s="50"/>
    </row>
    <row r="304" spans="1:6" x14ac:dyDescent="0.25">
      <c r="A304" s="12" t="str">
        <f t="shared" si="24"/>
        <v>A2250.48</v>
      </c>
      <c r="B304" s="36">
        <f t="shared" ref="B304:D304" si="32">+B255*(1-B$286)</f>
        <v>0</v>
      </c>
      <c r="C304" s="36">
        <f t="shared" si="32"/>
        <v>0</v>
      </c>
      <c r="D304" s="36">
        <f t="shared" si="32"/>
        <v>0</v>
      </c>
      <c r="E304" s="50" t="s">
        <v>168</v>
      </c>
      <c r="F304" s="50"/>
    </row>
    <row r="305" spans="1:6" x14ac:dyDescent="0.25">
      <c r="A305" s="12" t="str">
        <f t="shared" si="24"/>
        <v>A2250.49</v>
      </c>
      <c r="B305" s="36">
        <f t="shared" ref="B305:D305" si="33">+B256*(1-B$286)</f>
        <v>682575.94020000007</v>
      </c>
      <c r="C305" s="36">
        <f t="shared" si="33"/>
        <v>525493.92839999998</v>
      </c>
      <c r="D305" s="36">
        <f t="shared" si="33"/>
        <v>395821.61060000001</v>
      </c>
      <c r="E305" s="50" t="s">
        <v>169</v>
      </c>
      <c r="F305" s="50"/>
    </row>
    <row r="306" spans="1:6" x14ac:dyDescent="0.25">
      <c r="A306" s="12" t="str">
        <f t="shared" si="24"/>
        <v>F2253.15</v>
      </c>
      <c r="B306" s="36">
        <f>+B257*(1-B$291)</f>
        <v>15110.109899999998</v>
      </c>
      <c r="C306" s="36">
        <f>+C257*(1-C$291)</f>
        <v>14717.999999999996</v>
      </c>
      <c r="D306" s="36">
        <f>+D257*(1-D$291)</f>
        <v>14903.524300000001</v>
      </c>
      <c r="E306" s="50" t="s">
        <v>170</v>
      </c>
      <c r="F306" s="50"/>
    </row>
    <row r="307" spans="1:6" x14ac:dyDescent="0.25">
      <c r="A307" s="12" t="str">
        <f t="shared" si="24"/>
        <v>F2253.16</v>
      </c>
      <c r="B307" s="36">
        <f t="shared" ref="B307:D307" si="34">+B258*(1-B$291)</f>
        <v>2929.7882999999997</v>
      </c>
      <c r="C307" s="36">
        <f t="shared" si="34"/>
        <v>2074.7999999999997</v>
      </c>
      <c r="D307" s="36">
        <f t="shared" si="34"/>
        <v>2883.4365000000003</v>
      </c>
      <c r="E307" s="50" t="s">
        <v>171</v>
      </c>
      <c r="F307" s="50"/>
    </row>
    <row r="308" spans="1:6" x14ac:dyDescent="0.25">
      <c r="A308" s="12" t="str">
        <f t="shared" si="24"/>
        <v>F2253.2</v>
      </c>
      <c r="B308" s="36">
        <f t="shared" ref="B308:D308" si="35">+B259*(1-B$291)</f>
        <v>0</v>
      </c>
      <c r="C308" s="36">
        <f t="shared" si="35"/>
        <v>0</v>
      </c>
      <c r="D308" s="36">
        <f t="shared" si="35"/>
        <v>0</v>
      </c>
      <c r="E308" s="50" t="s">
        <v>172</v>
      </c>
      <c r="F308" s="50"/>
    </row>
    <row r="309" spans="1:6" x14ac:dyDescent="0.25">
      <c r="A309" s="12" t="str">
        <f t="shared" si="24"/>
        <v>F2253.4</v>
      </c>
      <c r="B309" s="36">
        <f t="shared" ref="B309:D309" si="36">+B260*(1-B$291)</f>
        <v>0</v>
      </c>
      <c r="C309" s="36">
        <f t="shared" si="36"/>
        <v>0</v>
      </c>
      <c r="D309" s="36">
        <f t="shared" si="36"/>
        <v>109.7208</v>
      </c>
      <c r="E309" s="50" t="s">
        <v>173</v>
      </c>
      <c r="F309" s="50"/>
    </row>
    <row r="310" spans="1:6" x14ac:dyDescent="0.25">
      <c r="A310" s="12" t="str">
        <f t="shared" si="24"/>
        <v>F2253.45</v>
      </c>
      <c r="B310" s="36">
        <f t="shared" ref="B310:D310" si="37">+B261*(1-B$291)</f>
        <v>0</v>
      </c>
      <c r="C310" s="36">
        <f t="shared" si="37"/>
        <v>0</v>
      </c>
      <c r="D310" s="36">
        <f t="shared" si="37"/>
        <v>0</v>
      </c>
      <c r="E310" s="50" t="s">
        <v>174</v>
      </c>
      <c r="F310" s="50"/>
    </row>
    <row r="311" spans="1:6" x14ac:dyDescent="0.25">
      <c r="A311" s="12" t="str">
        <f t="shared" si="24"/>
        <v>F2253.471</v>
      </c>
      <c r="B311" s="36">
        <f t="shared" ref="B311:D311" si="38">+B262*(1-B$291)</f>
        <v>0</v>
      </c>
      <c r="C311" s="36">
        <f t="shared" si="38"/>
        <v>13409.799999999997</v>
      </c>
      <c r="D311" s="36">
        <f t="shared" si="38"/>
        <v>0</v>
      </c>
      <c r="E311" s="50" t="s">
        <v>175</v>
      </c>
      <c r="F311" s="50"/>
    </row>
    <row r="312" spans="1:6" x14ac:dyDescent="0.25">
      <c r="A312" s="12" t="str">
        <f t="shared" si="24"/>
        <v>F2253.472</v>
      </c>
      <c r="B312" s="36">
        <f t="shared" ref="B312:D312" si="39">+B263*(1-B$291)</f>
        <v>27287.222999999998</v>
      </c>
      <c r="C312" s="36">
        <f t="shared" si="39"/>
        <v>0</v>
      </c>
      <c r="D312" s="36">
        <f t="shared" si="39"/>
        <v>21518.338800000001</v>
      </c>
      <c r="E312" s="50" t="s">
        <v>176</v>
      </c>
      <c r="F312" s="50"/>
    </row>
    <row r="313" spans="1:6" x14ac:dyDescent="0.25">
      <c r="A313" s="12" t="str">
        <f t="shared" si="24"/>
        <v>F2253.48</v>
      </c>
      <c r="B313" s="36">
        <f t="shared" ref="B313:D313" si="40">+B264*(1-B$291)</f>
        <v>0</v>
      </c>
      <c r="C313" s="36">
        <f t="shared" si="40"/>
        <v>0</v>
      </c>
      <c r="D313" s="36">
        <f t="shared" si="40"/>
        <v>0</v>
      </c>
      <c r="E313" s="50" t="s">
        <v>177</v>
      </c>
      <c r="F313" s="50"/>
    </row>
    <row r="314" spans="1:6" x14ac:dyDescent="0.25">
      <c r="A314" s="12" t="str">
        <f t="shared" si="24"/>
        <v>F2253.49</v>
      </c>
      <c r="B314" s="36">
        <f t="shared" ref="B314:D314" si="41">+B265*(1-B$291)</f>
        <v>0</v>
      </c>
      <c r="C314" s="36">
        <f t="shared" si="41"/>
        <v>9094.1999999999971</v>
      </c>
      <c r="D314" s="36">
        <f t="shared" si="41"/>
        <v>8724.7628999999997</v>
      </c>
      <c r="E314" s="50" t="s">
        <v>178</v>
      </c>
      <c r="F314" s="50"/>
    </row>
    <row r="315" spans="1:6" x14ac:dyDescent="0.25">
      <c r="A315" s="12" t="str">
        <f t="shared" si="24"/>
        <v>F2253.8</v>
      </c>
      <c r="B315" s="36">
        <f t="shared" ref="B315:D315" si="42">+B266*(1-B$291)</f>
        <v>1690.6655999999998</v>
      </c>
      <c r="C315" s="36">
        <f t="shared" si="42"/>
        <v>1284.5999999999997</v>
      </c>
      <c r="D315" s="36">
        <f t="shared" si="42"/>
        <v>1360.625</v>
      </c>
      <c r="E315" s="50" t="s">
        <v>179</v>
      </c>
      <c r="F315" s="50"/>
    </row>
    <row r="316" spans="1:6" x14ac:dyDescent="0.25">
      <c r="A316" s="12" t="str">
        <f t="shared" si="24"/>
        <v>F5511.16 (Excluding Trans Supv Office)</v>
      </c>
      <c r="B316" s="36">
        <f t="shared" ref="B316:D316" si="43">+B267*(1-B$291)</f>
        <v>10482.383399999999</v>
      </c>
      <c r="C316" s="36">
        <f t="shared" si="43"/>
        <v>8533.5999999999985</v>
      </c>
      <c r="D316" s="36">
        <f t="shared" si="43"/>
        <v>12294.1721</v>
      </c>
      <c r="E316" s="50" t="s">
        <v>180</v>
      </c>
      <c r="F316" s="50"/>
    </row>
    <row r="317" spans="1:6" x14ac:dyDescent="0.25">
      <c r="A317" s="12" t="str">
        <f t="shared" si="24"/>
        <v>F5511.16 (Trans Supervisor Office)</v>
      </c>
      <c r="B317" s="36">
        <f t="shared" ref="B317:D317" si="44">+B268*(1-B$291)</f>
        <v>0</v>
      </c>
      <c r="C317" s="36">
        <f t="shared" si="44"/>
        <v>0</v>
      </c>
      <c r="D317" s="36">
        <f t="shared" si="44"/>
        <v>0</v>
      </c>
      <c r="E317" s="50" t="s">
        <v>180</v>
      </c>
      <c r="F317" s="50"/>
    </row>
    <row r="318" spans="1:6" x14ac:dyDescent="0.25">
      <c r="A318" s="12" t="str">
        <f t="shared" si="24"/>
        <v>F5511.4</v>
      </c>
      <c r="B318" s="36">
        <f t="shared" ref="B318:D318" si="45">+B269*(1-B$291)</f>
        <v>0</v>
      </c>
      <c r="C318" s="36">
        <f t="shared" si="45"/>
        <v>0</v>
      </c>
      <c r="D318" s="36">
        <f t="shared" si="45"/>
        <v>318.49509999999998</v>
      </c>
      <c r="E318" s="50" t="s">
        <v>182</v>
      </c>
      <c r="F318" s="50"/>
    </row>
    <row r="319" spans="1:6" x14ac:dyDescent="0.25">
      <c r="A319" s="12" t="str">
        <f t="shared" si="24"/>
        <v>F5511.45</v>
      </c>
      <c r="B319" s="36">
        <f t="shared" ref="B319:D319" si="46">+B270*(1-B$291)</f>
        <v>0</v>
      </c>
      <c r="C319" s="36">
        <f t="shared" si="46"/>
        <v>0</v>
      </c>
      <c r="D319" s="36">
        <f t="shared" si="46"/>
        <v>0</v>
      </c>
      <c r="E319" s="50" t="s">
        <v>183</v>
      </c>
      <c r="F319" s="50"/>
    </row>
    <row r="320" spans="1:6" x14ac:dyDescent="0.25">
      <c r="A320" s="12" t="str">
        <f t="shared" si="24"/>
        <v>F5511.8</v>
      </c>
      <c r="B320" s="36">
        <f t="shared" ref="B320:D320" si="47">+B271*(1-B$291)</f>
        <v>604.69529999999997</v>
      </c>
      <c r="C320" s="36">
        <f t="shared" si="47"/>
        <v>652.79999999999984</v>
      </c>
      <c r="D320" s="36">
        <f t="shared" si="47"/>
        <v>940.46400000000006</v>
      </c>
      <c r="E320" s="50" t="s">
        <v>184</v>
      </c>
      <c r="F320" s="50"/>
    </row>
    <row r="321" spans="1:6" x14ac:dyDescent="0.25">
      <c r="A321" s="12" t="str">
        <f t="shared" si="24"/>
        <v>F5541.4</v>
      </c>
      <c r="B321" s="36">
        <f t="shared" ref="B321:D321" si="48">+B272*(1-B$291)</f>
        <v>0</v>
      </c>
      <c r="C321" s="36">
        <f t="shared" si="48"/>
        <v>0</v>
      </c>
      <c r="D321" s="36">
        <f t="shared" si="48"/>
        <v>0</v>
      </c>
      <c r="E321" s="50" t="s">
        <v>185</v>
      </c>
      <c r="F321" s="50"/>
    </row>
    <row r="322" spans="1:6" x14ac:dyDescent="0.25">
      <c r="A322" s="12" t="str">
        <f t="shared" si="24"/>
        <v>F5551.4</v>
      </c>
      <c r="B322" s="36">
        <f t="shared" ref="B322:D322" si="49">+B273*(1-B$291)</f>
        <v>0</v>
      </c>
      <c r="C322" s="36">
        <f t="shared" si="49"/>
        <v>0</v>
      </c>
      <c r="D322" s="36">
        <f t="shared" si="49"/>
        <v>0</v>
      </c>
      <c r="E322" s="50" t="s">
        <v>186</v>
      </c>
      <c r="F322" s="50"/>
    </row>
    <row r="323" spans="1:6" x14ac:dyDescent="0.25">
      <c r="A323" s="12" t="str">
        <f t="shared" si="24"/>
        <v>F5582.49</v>
      </c>
      <c r="B323" s="36">
        <f t="shared" ref="B323:D323" si="50">+B274*(1-B$291)</f>
        <v>0</v>
      </c>
      <c r="C323" s="36">
        <f t="shared" si="50"/>
        <v>0</v>
      </c>
      <c r="D323" s="36">
        <f t="shared" si="50"/>
        <v>0</v>
      </c>
      <c r="E323" s="50" t="s">
        <v>187</v>
      </c>
      <c r="F323" s="50"/>
    </row>
    <row r="324" spans="1:6" x14ac:dyDescent="0.25">
      <c r="A324" s="12"/>
      <c r="B324" s="36"/>
      <c r="C324" s="36"/>
      <c r="D324" s="36"/>
      <c r="E324" s="50"/>
      <c r="F324" s="50"/>
    </row>
    <row r="325" spans="1:6" ht="15.75" thickBot="1" x14ac:dyDescent="0.3">
      <c r="A325" s="16" t="s">
        <v>61</v>
      </c>
      <c r="B325" s="37">
        <f>SUM(B294:B324)</f>
        <v>4083314.2618507803</v>
      </c>
      <c r="C325" s="37">
        <f t="shared" ref="C325:D325" si="51">SUM(C294:C324)</f>
        <v>3927874.1175071001</v>
      </c>
      <c r="D325" s="37">
        <f t="shared" si="51"/>
        <v>3506823.5546502406</v>
      </c>
      <c r="E325" s="50"/>
      <c r="F325" s="50"/>
    </row>
    <row r="326" spans="1:6" ht="15.75" thickTop="1" x14ac:dyDescent="0.25">
      <c r="A326" s="12"/>
      <c r="B326" s="12"/>
      <c r="C326" s="12"/>
      <c r="D326" s="12"/>
      <c r="E326" s="50"/>
      <c r="F326" s="50"/>
    </row>
    <row r="327" spans="1:6" x14ac:dyDescent="0.25">
      <c r="A327" s="18" t="s">
        <v>62</v>
      </c>
      <c r="B327" s="17">
        <f>+B325/B278</f>
        <v>8316.3223255616704</v>
      </c>
      <c r="C327" s="17">
        <f>+C325/C278</f>
        <v>7887.2974247130524</v>
      </c>
      <c r="D327" s="17">
        <f>+D325/D278</f>
        <v>6579.40629390289</v>
      </c>
      <c r="E327" s="50"/>
      <c r="F327" s="50"/>
    </row>
    <row r="328" spans="1:6" x14ac:dyDescent="0.25">
      <c r="A328" s="12"/>
      <c r="B328" s="12"/>
      <c r="C328" s="12"/>
      <c r="D328" s="12"/>
      <c r="E328" s="50"/>
      <c r="F328" s="50"/>
    </row>
    <row r="329" spans="1:6" x14ac:dyDescent="0.25">
      <c r="A329" s="16" t="s">
        <v>64</v>
      </c>
      <c r="B329" s="22" t="s">
        <v>66</v>
      </c>
      <c r="C329" s="22" t="s">
        <v>67</v>
      </c>
      <c r="D329" s="22" t="s">
        <v>68</v>
      </c>
      <c r="E329" s="50" t="s">
        <v>75</v>
      </c>
      <c r="F329" s="50"/>
    </row>
    <row r="330" spans="1:6" x14ac:dyDescent="0.25">
      <c r="A330" s="12" t="s">
        <v>49</v>
      </c>
      <c r="B330" s="36">
        <f>+B245-B294</f>
        <v>1315737.9287492197</v>
      </c>
      <c r="C330" s="36">
        <f>+C245-C294</f>
        <v>1476492.2849929002</v>
      </c>
      <c r="D330" s="36">
        <f>+D245-D294</f>
        <v>1439965.98614976</v>
      </c>
      <c r="E330" s="50" t="s">
        <v>181</v>
      </c>
      <c r="F330" s="50"/>
    </row>
    <row r="331" spans="1:6" x14ac:dyDescent="0.25">
      <c r="A331" s="12" t="s">
        <v>41</v>
      </c>
      <c r="B331" s="36"/>
      <c r="C331" s="36"/>
      <c r="D331" s="36"/>
      <c r="E331" s="50"/>
      <c r="F331" s="50"/>
    </row>
    <row r="332" spans="1:6" x14ac:dyDescent="0.25">
      <c r="A332" s="12" t="str">
        <f>+A296</f>
        <v>A2250.15</v>
      </c>
      <c r="B332" s="36">
        <f t="shared" ref="B332:D332" si="52">+B247-B296</f>
        <v>1933685.6561999999</v>
      </c>
      <c r="C332" s="36">
        <f t="shared" si="52"/>
        <v>1914574.983</v>
      </c>
      <c r="D332" s="36">
        <f t="shared" si="52"/>
        <v>1956310.8629999999</v>
      </c>
      <c r="E332" s="50" t="s">
        <v>160</v>
      </c>
      <c r="F332" s="50"/>
    </row>
    <row r="333" spans="1:6" x14ac:dyDescent="0.25">
      <c r="A333" s="12" t="str">
        <f t="shared" ref="A333:A353" si="53">+A297</f>
        <v>A2250.16</v>
      </c>
      <c r="B333" s="36">
        <f t="shared" ref="B333:D333" si="54">+B248-B297</f>
        <v>630858.41279999993</v>
      </c>
      <c r="C333" s="36">
        <f t="shared" si="54"/>
        <v>651720.17920000001</v>
      </c>
      <c r="D333" s="36">
        <f t="shared" si="54"/>
        <v>717491.95799999998</v>
      </c>
      <c r="E333" s="50" t="s">
        <v>161</v>
      </c>
      <c r="F333" s="50"/>
    </row>
    <row r="334" spans="1:6" x14ac:dyDescent="0.25">
      <c r="A334" s="12" t="str">
        <f t="shared" si="53"/>
        <v>A2250.2</v>
      </c>
      <c r="B334" s="36">
        <f t="shared" ref="B334:D334" si="55">+B249-B298</f>
        <v>0</v>
      </c>
      <c r="C334" s="36">
        <f t="shared" si="55"/>
        <v>0</v>
      </c>
      <c r="D334" s="36">
        <f t="shared" si="55"/>
        <v>0</v>
      </c>
      <c r="E334" s="50" t="s">
        <v>162</v>
      </c>
      <c r="F334" s="50"/>
    </row>
    <row r="335" spans="1:6" x14ac:dyDescent="0.25">
      <c r="A335" s="12" t="str">
        <f t="shared" si="53"/>
        <v>A2250.4</v>
      </c>
      <c r="B335" s="36">
        <f t="shared" ref="B335:D335" si="56">+B250-B299</f>
        <v>12962.714199999999</v>
      </c>
      <c r="C335" s="36">
        <f t="shared" si="56"/>
        <v>18866.617400000003</v>
      </c>
      <c r="D335" s="36">
        <f t="shared" si="56"/>
        <v>14512.8267</v>
      </c>
      <c r="E335" s="50" t="s">
        <v>163</v>
      </c>
      <c r="F335" s="50"/>
    </row>
    <row r="336" spans="1:6" x14ac:dyDescent="0.25">
      <c r="A336" s="12" t="str">
        <f t="shared" si="53"/>
        <v>A2250.45</v>
      </c>
      <c r="B336" s="36">
        <f t="shared" ref="B336:D336" si="57">+B251-B300</f>
        <v>2727.6419999999998</v>
      </c>
      <c r="C336" s="36">
        <f t="shared" si="57"/>
        <v>2532.8735999999999</v>
      </c>
      <c r="D336" s="36">
        <f t="shared" si="57"/>
        <v>3029.5592999999999</v>
      </c>
      <c r="E336" s="50" t="s">
        <v>164</v>
      </c>
      <c r="F336" s="50"/>
    </row>
    <row r="337" spans="1:6" x14ac:dyDescent="0.25">
      <c r="A337" s="12" t="str">
        <f t="shared" si="53"/>
        <v>A2250.471</v>
      </c>
      <c r="B337" s="36">
        <f t="shared" ref="B337:D337" si="58">+B252-B301</f>
        <v>79104.964799999987</v>
      </c>
      <c r="C337" s="36">
        <f t="shared" si="58"/>
        <v>92123.631399999998</v>
      </c>
      <c r="D337" s="36">
        <f t="shared" si="58"/>
        <v>74962.908299999996</v>
      </c>
      <c r="E337" s="50" t="s">
        <v>165</v>
      </c>
      <c r="F337" s="50"/>
    </row>
    <row r="338" spans="1:6" x14ac:dyDescent="0.25">
      <c r="A338" s="12" t="str">
        <f t="shared" si="53"/>
        <v>A2250.472</v>
      </c>
      <c r="B338" s="36">
        <f t="shared" ref="B338:D338" si="59">+B253-B302</f>
        <v>241387.94999999998</v>
      </c>
      <c r="C338" s="36">
        <f t="shared" si="59"/>
        <v>240990.0998</v>
      </c>
      <c r="D338" s="36">
        <f t="shared" si="59"/>
        <v>325853.10840000003</v>
      </c>
      <c r="E338" s="50" t="s">
        <v>166</v>
      </c>
      <c r="F338" s="50"/>
    </row>
    <row r="339" spans="1:6" x14ac:dyDescent="0.25">
      <c r="A339" s="12" t="str">
        <f t="shared" si="53"/>
        <v>A2250.473</v>
      </c>
      <c r="B339" s="36">
        <f t="shared" ref="B339:D339" si="60">+B254-B303</f>
        <v>0</v>
      </c>
      <c r="C339" s="36">
        <f t="shared" si="60"/>
        <v>0</v>
      </c>
      <c r="D339" s="36">
        <f t="shared" si="60"/>
        <v>0</v>
      </c>
      <c r="E339" s="50" t="s">
        <v>167</v>
      </c>
      <c r="F339" s="50"/>
    </row>
    <row r="340" spans="1:6" x14ac:dyDescent="0.25">
      <c r="A340" s="12" t="str">
        <f t="shared" si="53"/>
        <v>A2250.48</v>
      </c>
      <c r="B340" s="36">
        <f t="shared" ref="B340:D340" si="61">+B255-B304</f>
        <v>0</v>
      </c>
      <c r="C340" s="36">
        <f t="shared" si="61"/>
        <v>0</v>
      </c>
      <c r="D340" s="36">
        <f t="shared" si="61"/>
        <v>0</v>
      </c>
      <c r="E340" s="50" t="s">
        <v>168</v>
      </c>
      <c r="F340" s="50"/>
    </row>
    <row r="341" spans="1:6" x14ac:dyDescent="0.25">
      <c r="A341" s="12" t="str">
        <f t="shared" si="53"/>
        <v>A2250.49</v>
      </c>
      <c r="B341" s="36">
        <f t="shared" ref="B341:D341" si="62">+B256-B305</f>
        <v>861015.05979999993</v>
      </c>
      <c r="C341" s="36">
        <f t="shared" si="62"/>
        <v>689240.07160000002</v>
      </c>
      <c r="D341" s="36">
        <f t="shared" si="62"/>
        <v>588564.38939999999</v>
      </c>
      <c r="E341" s="50" t="s">
        <v>169</v>
      </c>
      <c r="F341" s="50"/>
    </row>
    <row r="342" spans="1:6" x14ac:dyDescent="0.25">
      <c r="A342" s="12" t="str">
        <f t="shared" si="53"/>
        <v>F2253.15</v>
      </c>
      <c r="B342" s="36">
        <f t="shared" ref="B342:D342" si="63">+B257-B306</f>
        <v>55530.890100000004</v>
      </c>
      <c r="C342" s="36">
        <f t="shared" si="63"/>
        <v>58872</v>
      </c>
      <c r="D342" s="36">
        <f t="shared" si="63"/>
        <v>53555.475699999995</v>
      </c>
      <c r="E342" s="50" t="s">
        <v>170</v>
      </c>
      <c r="F342" s="50"/>
    </row>
    <row r="343" spans="1:6" x14ac:dyDescent="0.25">
      <c r="A343" s="12" t="str">
        <f t="shared" si="53"/>
        <v>F2253.16</v>
      </c>
      <c r="B343" s="36">
        <f t="shared" ref="B343:D343" si="64">+B258-B307</f>
        <v>10767.2117</v>
      </c>
      <c r="C343" s="36">
        <f t="shared" si="64"/>
        <v>8299.2000000000007</v>
      </c>
      <c r="D343" s="36">
        <f t="shared" si="64"/>
        <v>10361.5635</v>
      </c>
      <c r="E343" s="50" t="s">
        <v>171</v>
      </c>
      <c r="F343" s="50"/>
    </row>
    <row r="344" spans="1:6" x14ac:dyDescent="0.25">
      <c r="A344" s="12" t="str">
        <f t="shared" si="53"/>
        <v>F2253.2</v>
      </c>
      <c r="B344" s="36">
        <f t="shared" ref="B344:D344" si="65">+B259-B308</f>
        <v>0</v>
      </c>
      <c r="C344" s="36">
        <f t="shared" si="65"/>
        <v>0</v>
      </c>
      <c r="D344" s="36">
        <f t="shared" si="65"/>
        <v>0</v>
      </c>
      <c r="E344" s="50" t="s">
        <v>172</v>
      </c>
      <c r="F344" s="50"/>
    </row>
    <row r="345" spans="1:6" x14ac:dyDescent="0.25">
      <c r="A345" s="12" t="str">
        <f t="shared" si="53"/>
        <v>F2253.4</v>
      </c>
      <c r="B345" s="36">
        <f t="shared" ref="B345:D345" si="66">+B260-B309</f>
        <v>0</v>
      </c>
      <c r="C345" s="36">
        <f t="shared" si="66"/>
        <v>0</v>
      </c>
      <c r="D345" s="36">
        <f t="shared" si="66"/>
        <v>394.2792</v>
      </c>
      <c r="E345" s="50" t="s">
        <v>173</v>
      </c>
      <c r="F345" s="50"/>
    </row>
    <row r="346" spans="1:6" x14ac:dyDescent="0.25">
      <c r="A346" s="12" t="str">
        <f t="shared" si="53"/>
        <v>F2253.45</v>
      </c>
      <c r="B346" s="36">
        <f t="shared" ref="B346:D346" si="67">+B261-B310</f>
        <v>0</v>
      </c>
      <c r="C346" s="36">
        <f t="shared" si="67"/>
        <v>0</v>
      </c>
      <c r="D346" s="36">
        <f t="shared" si="67"/>
        <v>0</v>
      </c>
      <c r="E346" s="50" t="s">
        <v>174</v>
      </c>
      <c r="F346" s="50"/>
    </row>
    <row r="347" spans="1:6" x14ac:dyDescent="0.25">
      <c r="A347" s="12" t="str">
        <f t="shared" si="53"/>
        <v>F2253.471</v>
      </c>
      <c r="B347" s="36">
        <f t="shared" ref="B347:D347" si="68">+B262-B311</f>
        <v>0</v>
      </c>
      <c r="C347" s="36">
        <f t="shared" si="68"/>
        <v>53639.200000000004</v>
      </c>
      <c r="D347" s="36">
        <f t="shared" si="68"/>
        <v>0</v>
      </c>
      <c r="E347" s="50" t="s">
        <v>175</v>
      </c>
      <c r="F347" s="50"/>
    </row>
    <row r="348" spans="1:6" x14ac:dyDescent="0.25">
      <c r="A348" s="12" t="str">
        <f t="shared" si="53"/>
        <v>F2253.472</v>
      </c>
      <c r="B348" s="36">
        <f t="shared" ref="B348:D348" si="69">+B263-B312</f>
        <v>100282.777</v>
      </c>
      <c r="C348" s="36">
        <f t="shared" si="69"/>
        <v>0</v>
      </c>
      <c r="D348" s="36">
        <f t="shared" si="69"/>
        <v>77325.661200000002</v>
      </c>
      <c r="E348" s="50" t="s">
        <v>176</v>
      </c>
      <c r="F348" s="50"/>
    </row>
    <row r="349" spans="1:6" x14ac:dyDescent="0.25">
      <c r="A349" s="12" t="str">
        <f t="shared" si="53"/>
        <v>F2253.48</v>
      </c>
      <c r="B349" s="36">
        <f t="shared" ref="B349:D349" si="70">+B264-B313</f>
        <v>0</v>
      </c>
      <c r="C349" s="36">
        <f t="shared" si="70"/>
        <v>0</v>
      </c>
      <c r="D349" s="36">
        <f t="shared" si="70"/>
        <v>0</v>
      </c>
      <c r="E349" s="50" t="s">
        <v>177</v>
      </c>
      <c r="F349" s="50"/>
    </row>
    <row r="350" spans="1:6" x14ac:dyDescent="0.25">
      <c r="A350" s="12" t="str">
        <f t="shared" si="53"/>
        <v>F2253.49</v>
      </c>
      <c r="B350" s="36">
        <f t="shared" ref="B350:D350" si="71">+B265-B314</f>
        <v>0</v>
      </c>
      <c r="C350" s="36">
        <f t="shared" si="71"/>
        <v>36376.800000000003</v>
      </c>
      <c r="D350" s="36">
        <f t="shared" si="71"/>
        <v>31352.237099999998</v>
      </c>
      <c r="E350" s="50" t="s">
        <v>178</v>
      </c>
      <c r="F350" s="50"/>
    </row>
    <row r="351" spans="1:6" x14ac:dyDescent="0.25">
      <c r="A351" s="12" t="str">
        <f t="shared" si="53"/>
        <v>F2253.8</v>
      </c>
      <c r="B351" s="36">
        <f t="shared" ref="B351:D351" si="72">+B266-B315</f>
        <v>6213.3343999999997</v>
      </c>
      <c r="C351" s="36">
        <f t="shared" si="72"/>
        <v>5138.4000000000005</v>
      </c>
      <c r="D351" s="36">
        <f t="shared" si="72"/>
        <v>4889.375</v>
      </c>
      <c r="E351" s="50" t="s">
        <v>179</v>
      </c>
      <c r="F351" s="50"/>
    </row>
    <row r="352" spans="1:6" x14ac:dyDescent="0.25">
      <c r="A352" s="12" t="str">
        <f t="shared" si="53"/>
        <v>F5511.16 (Excluding Trans Supv Office)</v>
      </c>
      <c r="B352" s="36">
        <f t="shared" ref="B352:D352" si="73">+B267-B316</f>
        <v>38523.616600000001</v>
      </c>
      <c r="C352" s="36">
        <f t="shared" si="73"/>
        <v>34134.400000000001</v>
      </c>
      <c r="D352" s="36">
        <f t="shared" si="73"/>
        <v>44178.827900000004</v>
      </c>
      <c r="E352" s="50" t="s">
        <v>180</v>
      </c>
      <c r="F352" s="50"/>
    </row>
    <row r="353" spans="1:6" x14ac:dyDescent="0.25">
      <c r="A353" s="12" t="str">
        <f t="shared" si="53"/>
        <v>F5511.16 (Trans Supervisor Office)</v>
      </c>
      <c r="B353" s="36">
        <f t="shared" ref="B353:D353" si="74">+B268-B317</f>
        <v>0</v>
      </c>
      <c r="C353" s="36">
        <f t="shared" si="74"/>
        <v>0</v>
      </c>
      <c r="D353" s="36">
        <f t="shared" si="74"/>
        <v>0</v>
      </c>
      <c r="E353" s="50" t="s">
        <v>180</v>
      </c>
      <c r="F353" s="50"/>
    </row>
    <row r="354" spans="1:6" x14ac:dyDescent="0.25">
      <c r="A354" s="12" t="str">
        <f>+A318</f>
        <v>F5511.4</v>
      </c>
      <c r="B354" s="36">
        <f t="shared" ref="B354:D354" si="75">+B269-B318</f>
        <v>0</v>
      </c>
      <c r="C354" s="36">
        <f t="shared" si="75"/>
        <v>0</v>
      </c>
      <c r="D354" s="36">
        <f t="shared" si="75"/>
        <v>1144.5048999999999</v>
      </c>
      <c r="E354" s="50" t="s">
        <v>182</v>
      </c>
      <c r="F354" s="50"/>
    </row>
    <row r="355" spans="1:6" x14ac:dyDescent="0.25">
      <c r="A355" s="12" t="str">
        <f>+A319</f>
        <v>F5511.45</v>
      </c>
      <c r="B355" s="36">
        <f t="shared" ref="B355:D355" si="76">+B270-B319</f>
        <v>0</v>
      </c>
      <c r="C355" s="36">
        <f t="shared" si="76"/>
        <v>0</v>
      </c>
      <c r="D355" s="36">
        <f t="shared" si="76"/>
        <v>0</v>
      </c>
      <c r="E355" s="50" t="s">
        <v>183</v>
      </c>
      <c r="F355" s="50"/>
    </row>
    <row r="356" spans="1:6" x14ac:dyDescent="0.25">
      <c r="A356" s="12" t="str">
        <f>+A320</f>
        <v>F5511.8</v>
      </c>
      <c r="B356" s="36">
        <f t="shared" ref="B356:D356" si="77">+B271-B320</f>
        <v>2222.3047000000001</v>
      </c>
      <c r="C356" s="36">
        <f t="shared" si="77"/>
        <v>2611.2000000000003</v>
      </c>
      <c r="D356" s="36">
        <f t="shared" si="77"/>
        <v>3379.5360000000001</v>
      </c>
      <c r="E356" s="50" t="s">
        <v>184</v>
      </c>
      <c r="F356" s="50"/>
    </row>
    <row r="357" spans="1:6" x14ac:dyDescent="0.25">
      <c r="A357" s="12" t="str">
        <f t="shared" ref="A357:A359" si="78">+A321</f>
        <v>F5541.4</v>
      </c>
      <c r="B357" s="36">
        <f t="shared" ref="B357:D357" si="79">+B272-B321</f>
        <v>0</v>
      </c>
      <c r="C357" s="36">
        <f t="shared" si="79"/>
        <v>0</v>
      </c>
      <c r="D357" s="36">
        <f t="shared" si="79"/>
        <v>0</v>
      </c>
      <c r="E357" s="50" t="s">
        <v>185</v>
      </c>
      <c r="F357" s="50"/>
    </row>
    <row r="358" spans="1:6" x14ac:dyDescent="0.25">
      <c r="A358" s="12" t="str">
        <f t="shared" si="78"/>
        <v>F5551.4</v>
      </c>
      <c r="B358" s="36">
        <f t="shared" ref="B358:D358" si="80">+B273-B322</f>
        <v>0</v>
      </c>
      <c r="C358" s="36">
        <f t="shared" si="80"/>
        <v>0</v>
      </c>
      <c r="D358" s="36">
        <f t="shared" si="80"/>
        <v>0</v>
      </c>
      <c r="E358" s="50" t="s">
        <v>186</v>
      </c>
      <c r="F358" s="50"/>
    </row>
    <row r="359" spans="1:6" x14ac:dyDescent="0.25">
      <c r="A359" s="12" t="str">
        <f t="shared" si="78"/>
        <v>F5582.49</v>
      </c>
      <c r="B359" s="36">
        <f t="shared" ref="B359:D359" si="81">+B274-B323</f>
        <v>0</v>
      </c>
      <c r="C359" s="36">
        <f t="shared" si="81"/>
        <v>0</v>
      </c>
      <c r="D359" s="36">
        <f t="shared" si="81"/>
        <v>0</v>
      </c>
      <c r="E359" s="50" t="s">
        <v>187</v>
      </c>
      <c r="F359" s="50"/>
    </row>
    <row r="360" spans="1:6" x14ac:dyDescent="0.25">
      <c r="A360" s="12"/>
      <c r="B360" s="36"/>
      <c r="C360" s="36"/>
      <c r="D360" s="36"/>
      <c r="E360" s="50"/>
      <c r="F360" s="50"/>
    </row>
    <row r="361" spans="1:6" ht="15.75" thickBot="1" x14ac:dyDescent="0.3">
      <c r="A361" s="16" t="s">
        <v>65</v>
      </c>
      <c r="B361" s="37">
        <f>SUM(B330:B360)</f>
        <v>5291020.4630492199</v>
      </c>
      <c r="C361" s="37">
        <f>SUM(C330:C360)</f>
        <v>5285611.940992902</v>
      </c>
      <c r="D361" s="37">
        <f>SUM(D330:D360)</f>
        <v>5347273.0597497597</v>
      </c>
      <c r="E361" s="50"/>
      <c r="F361" s="50"/>
    </row>
    <row r="362" spans="1:6" ht="15.75" thickTop="1" x14ac:dyDescent="0.25">
      <c r="A362" s="12"/>
      <c r="B362" s="41"/>
      <c r="C362" s="41"/>
      <c r="D362" s="41"/>
      <c r="E362" s="50"/>
      <c r="F362" s="50"/>
    </row>
    <row r="363" spans="1:6" x14ac:dyDescent="0.25">
      <c r="A363" s="16" t="s">
        <v>82</v>
      </c>
      <c r="B363" s="22" t="s">
        <v>66</v>
      </c>
      <c r="C363" s="22" t="s">
        <v>67</v>
      </c>
      <c r="D363" s="22" t="s">
        <v>68</v>
      </c>
      <c r="E363" s="50"/>
      <c r="F363" s="50"/>
    </row>
    <row r="364" spans="1:6" x14ac:dyDescent="0.25">
      <c r="A364" s="12"/>
      <c r="B364" s="41"/>
      <c r="C364" s="41"/>
      <c r="D364" s="41"/>
      <c r="E364" s="50"/>
      <c r="F364" s="50"/>
    </row>
    <row r="365" spans="1:6" x14ac:dyDescent="0.25">
      <c r="A365" s="12" t="str">
        <f>A132</f>
        <v>Section 611 - Original Allocation</v>
      </c>
      <c r="B365" s="42">
        <f>B132</f>
        <v>682882</v>
      </c>
      <c r="C365" s="42">
        <f>C132</f>
        <v>704129</v>
      </c>
      <c r="D365" s="42">
        <f>D132</f>
        <v>668528</v>
      </c>
    </row>
    <row r="366" spans="1:6" x14ac:dyDescent="0.25">
      <c r="A366" s="12"/>
      <c r="B366" s="41"/>
      <c r="C366" s="41"/>
      <c r="D366" s="41"/>
    </row>
    <row r="367" spans="1:6" x14ac:dyDescent="0.25">
      <c r="A367" s="12" t="str">
        <f>A134</f>
        <v>Section 619 - Original Allocation</v>
      </c>
      <c r="B367" s="42">
        <f>B134</f>
        <v>38949</v>
      </c>
      <c r="C367" s="42">
        <f>C134</f>
        <v>39094</v>
      </c>
      <c r="D367" s="42">
        <f>D134</f>
        <v>40551</v>
      </c>
    </row>
    <row r="368" spans="1:6" x14ac:dyDescent="0.25">
      <c r="A368" s="12"/>
      <c r="B368" s="36"/>
      <c r="C368" s="36"/>
      <c r="D368" s="36"/>
    </row>
    <row r="370" spans="2:4" x14ac:dyDescent="0.25">
      <c r="B370" s="44">
        <f>+B361+B325-B276</f>
        <v>0</v>
      </c>
      <c r="C370" s="44">
        <f>+C361+C325-C276</f>
        <v>0</v>
      </c>
      <c r="D370" s="44">
        <f>+D361+D325-D276</f>
        <v>0</v>
      </c>
    </row>
    <row r="373" spans="2:4" x14ac:dyDescent="0.25">
      <c r="B373" s="51" t="s">
        <v>190</v>
      </c>
    </row>
    <row r="374" spans="2:4" x14ac:dyDescent="0.25">
      <c r="B374" s="52" t="s">
        <v>191</v>
      </c>
    </row>
    <row r="375" spans="2:4" x14ac:dyDescent="0.25">
      <c r="B375" s="52" t="s">
        <v>192</v>
      </c>
    </row>
  </sheetData>
  <sortState xmlns:xlrd2="http://schemas.microsoft.com/office/spreadsheetml/2017/richdata2" ref="A3:F111">
    <sortCondition ref="A3:A111"/>
  </sortState>
  <printOptions horizontalCentered="1"/>
  <pageMargins left="0.25" right="0.25" top="0.5" bottom="0.5" header="0.3" footer="0.3"/>
  <pageSetup scale="79" orientation="landscape" horizontalDpi="1200" verticalDpi="1200" r:id="rId1"/>
  <rowBreaks count="4" manualBreakCount="4">
    <brk id="137" max="9" man="1"/>
    <brk id="241" max="9" man="1"/>
    <brk id="280" max="9" man="1"/>
    <brk id="327" max="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U217"/>
  <sheetViews>
    <sheetView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1701</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316</v>
      </c>
      <c r="G12" s="92"/>
      <c r="H12" s="92"/>
      <c r="I12" s="92"/>
      <c r="J12" s="92"/>
      <c r="K12" s="93"/>
    </row>
    <row r="13" spans="1:11" x14ac:dyDescent="0.25">
      <c r="A13" s="3" t="s">
        <v>16</v>
      </c>
      <c r="C13" s="62"/>
      <c r="D13" s="1"/>
    </row>
    <row r="14" spans="1:11" ht="46.5" customHeight="1" x14ac:dyDescent="0.25">
      <c r="A14" s="13" t="s">
        <v>227</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1714</v>
      </c>
    </row>
    <row r="23" spans="1:21" ht="15" customHeight="1" x14ac:dyDescent="0.25">
      <c r="A23" s="3" t="s">
        <v>145</v>
      </c>
      <c r="C23" s="56"/>
      <c r="D23" s="1"/>
      <c r="N23" s="182" t="s">
        <v>1717</v>
      </c>
      <c r="O23" s="182"/>
      <c r="P23" s="182"/>
      <c r="Q23" s="182"/>
      <c r="R23" s="182"/>
      <c r="S23" s="182"/>
      <c r="T23" s="182"/>
      <c r="U23" s="182"/>
    </row>
    <row r="24" spans="1:21" x14ac:dyDescent="0.25">
      <c r="A24" s="3" t="s">
        <v>1</v>
      </c>
      <c r="C24" s="56"/>
      <c r="D24" s="1"/>
      <c r="F24" t="s">
        <v>1711</v>
      </c>
      <c r="N24" s="182"/>
      <c r="O24" s="182"/>
      <c r="P24" s="182"/>
      <c r="Q24" s="182"/>
      <c r="R24" s="182"/>
      <c r="S24" s="182"/>
      <c r="T24" s="182"/>
      <c r="U24" s="182"/>
    </row>
    <row r="25" spans="1:21" x14ac:dyDescent="0.25">
      <c r="A25" s="3" t="s">
        <v>6</v>
      </c>
      <c r="C25" s="56"/>
      <c r="D25" s="1"/>
      <c r="F25" t="s">
        <v>1712</v>
      </c>
    </row>
    <row r="26" spans="1:21" x14ac:dyDescent="0.25">
      <c r="A26" s="3" t="s">
        <v>147</v>
      </c>
      <c r="C26" s="56"/>
      <c r="D26" s="1"/>
      <c r="F26" t="s">
        <v>1713</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2020-21 Budget</v>
      </c>
      <c r="D36" s="1"/>
      <c r="E36" t="s">
        <v>1703</v>
      </c>
    </row>
    <row r="37" spans="1:5" x14ac:dyDescent="0.25">
      <c r="A37" s="3" t="s">
        <v>217</v>
      </c>
      <c r="C37" s="60"/>
      <c r="D37" s="1"/>
      <c r="E37" t="s">
        <v>1702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2020-21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1704</v>
      </c>
    </row>
    <row r="45" spans="1:5" x14ac:dyDescent="0.25">
      <c r="A45" s="3" t="s">
        <v>153</v>
      </c>
      <c r="C45" s="66"/>
      <c r="D45" s="1"/>
      <c r="E45" t="s">
        <v>1705</v>
      </c>
    </row>
    <row r="46" spans="1:5" x14ac:dyDescent="0.25">
      <c r="A46" s="83" t="s">
        <v>221</v>
      </c>
      <c r="B46" s="98"/>
      <c r="C46" s="33"/>
      <c r="D46" s="1"/>
      <c r="E46" t="s">
        <v>1706</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07" t="s">
        <v>1715</v>
      </c>
      <c r="F50" s="207"/>
      <c r="G50" s="207"/>
      <c r="H50" s="207"/>
      <c r="I50" s="207"/>
      <c r="J50" s="207"/>
      <c r="K50" s="135" t="s">
        <v>1718</v>
      </c>
    </row>
    <row r="51" spans="1:11" ht="15.75" thickBot="1" x14ac:dyDescent="0.3">
      <c r="D51" s="1"/>
    </row>
    <row r="52" spans="1:11" x14ac:dyDescent="0.25">
      <c r="A52" s="19" t="s">
        <v>76</v>
      </c>
      <c r="B52" s="97"/>
      <c r="C52" s="49" t="str">
        <f>+C40</f>
        <v>2020-21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2020-21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2020-21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2020-21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1707</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1708</v>
      </c>
      <c r="D134" s="12"/>
      <c r="E134" s="50"/>
      <c r="F134" s="50"/>
    </row>
    <row r="135" spans="1:9" x14ac:dyDescent="0.25">
      <c r="A135" s="16" t="s">
        <v>56</v>
      </c>
      <c r="B135" s="16"/>
      <c r="C135" s="22" t="str">
        <f>+C40</f>
        <v>2020-21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1709</v>
      </c>
      <c r="D171" s="12"/>
      <c r="E171" s="50"/>
      <c r="F171" s="50"/>
    </row>
    <row r="172" spans="1:6" x14ac:dyDescent="0.25">
      <c r="A172" s="16" t="s">
        <v>64</v>
      </c>
      <c r="B172" s="16"/>
      <c r="C172" s="22" t="str">
        <f>+C135</f>
        <v>2020-21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2020-21 Budget</v>
      </c>
      <c r="D206" s="22"/>
      <c r="E206" s="50"/>
      <c r="F206" s="50"/>
    </row>
    <row r="207" spans="1:6" ht="30.75" thickBot="1" x14ac:dyDescent="0.3">
      <c r="A207" s="12"/>
      <c r="B207" s="12"/>
      <c r="C207" s="80" t="s">
        <v>1710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N23:U24"/>
    <mergeCell ref="E14:I14"/>
    <mergeCell ref="E50:J50"/>
    <mergeCell ref="A84:D84"/>
    <mergeCell ref="F84:K84"/>
  </mergeCells>
  <pageMargins left="0.7" right="0.7" top="0.75" bottom="0.75" header="0.3" footer="0.3"/>
  <pageSetup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8DF51-666D-46E2-BFCD-99FAA3ECB5DB}">
  <dimension ref="A1:L381"/>
  <sheetViews>
    <sheetView topLeftCell="A134" workbookViewId="0">
      <selection activeCell="B145" sqref="B145"/>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1719</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295</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270</v>
      </c>
      <c r="E15" s="119"/>
      <c r="F15" s="119"/>
      <c r="G15" s="119"/>
      <c r="H15" s="119"/>
      <c r="I15" s="119"/>
      <c r="J15" s="119"/>
      <c r="K15" s="73"/>
      <c r="L15" s="120"/>
    </row>
    <row r="16" spans="1:12" ht="15" customHeight="1"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1740</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11</v>
      </c>
      <c r="B46" s="56"/>
    </row>
    <row r="47" spans="1:2" x14ac:dyDescent="0.25">
      <c r="A47" s="3" t="s">
        <v>15</v>
      </c>
      <c r="B47" s="56"/>
    </row>
    <row r="48" spans="1:2" x14ac:dyDescent="0.25">
      <c r="A48" s="3" t="s">
        <v>111</v>
      </c>
      <c r="B48" s="56"/>
    </row>
    <row r="49" spans="1:2" x14ac:dyDescent="0.25">
      <c r="A49" s="3" t="s">
        <v>84</v>
      </c>
      <c r="B49" s="56"/>
    </row>
    <row r="50" spans="1:2" x14ac:dyDescent="0.25">
      <c r="A50" s="3" t="s">
        <v>86</v>
      </c>
      <c r="B50" s="56"/>
    </row>
    <row r="51" spans="1:2" x14ac:dyDescent="0.25">
      <c r="A51" s="3" t="s">
        <v>112</v>
      </c>
      <c r="B51" s="56"/>
    </row>
    <row r="52" spans="1:2" x14ac:dyDescent="0.25">
      <c r="A52" s="3" t="s">
        <v>113</v>
      </c>
      <c r="B52" s="56"/>
    </row>
    <row r="53" spans="1:2" x14ac:dyDescent="0.25">
      <c r="A53" s="3" t="s">
        <v>114</v>
      </c>
      <c r="B53" s="56"/>
    </row>
    <row r="54" spans="1:2" x14ac:dyDescent="0.25">
      <c r="A54" s="3" t="s">
        <v>85</v>
      </c>
      <c r="B54" s="56"/>
    </row>
    <row r="55" spans="1:2" x14ac:dyDescent="0.25">
      <c r="A55" s="3" t="s">
        <v>16</v>
      </c>
      <c r="B55" s="56"/>
    </row>
    <row r="56" spans="1:2" x14ac:dyDescent="0.25">
      <c r="A56" s="3" t="s">
        <v>1741</v>
      </c>
      <c r="B56" s="56"/>
    </row>
    <row r="57" spans="1:2" x14ac:dyDescent="0.25">
      <c r="A57" s="3" t="s">
        <v>1742</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130</v>
      </c>
      <c r="B85" s="56"/>
    </row>
    <row r="86" spans="1:2" x14ac:dyDescent="0.25">
      <c r="A86" s="3" t="s">
        <v>131</v>
      </c>
      <c r="B86" s="56"/>
    </row>
    <row r="87" spans="1:2" x14ac:dyDescent="0.25">
      <c r="A87" s="3" t="s">
        <v>132</v>
      </c>
      <c r="B87" s="56"/>
    </row>
    <row r="88" spans="1:2" x14ac:dyDescent="0.25">
      <c r="A88" s="3" t="s">
        <v>7</v>
      </c>
      <c r="B88" s="56"/>
    </row>
    <row r="89" spans="1:2" x14ac:dyDescent="0.25">
      <c r="A89" s="3" t="s">
        <v>133</v>
      </c>
      <c r="B89" s="56"/>
    </row>
    <row r="90" spans="1:2" x14ac:dyDescent="0.25">
      <c r="A90" s="3" t="s">
        <v>134</v>
      </c>
      <c r="B90" s="56"/>
    </row>
    <row r="91" spans="1:2" x14ac:dyDescent="0.25">
      <c r="A91" s="3" t="s">
        <v>135</v>
      </c>
      <c r="B91" s="56"/>
    </row>
    <row r="92" spans="1:2" x14ac:dyDescent="0.25">
      <c r="A92" s="3" t="s">
        <v>136</v>
      </c>
      <c r="B92" s="56"/>
    </row>
    <row r="93" spans="1:2" x14ac:dyDescent="0.25">
      <c r="A93" s="3" t="s">
        <v>137</v>
      </c>
      <c r="B93" s="56"/>
    </row>
    <row r="94" spans="1:2" x14ac:dyDescent="0.25">
      <c r="A94" s="3" t="s">
        <v>138</v>
      </c>
      <c r="B94" s="56"/>
    </row>
    <row r="95" spans="1:2" x14ac:dyDescent="0.25">
      <c r="A95" s="3" t="s">
        <v>139</v>
      </c>
      <c r="B95" s="56"/>
    </row>
    <row r="96" spans="1:2" x14ac:dyDescent="0.25">
      <c r="A96" s="3" t="s">
        <v>261</v>
      </c>
      <c r="B96" s="56"/>
    </row>
    <row r="97" spans="1:8" x14ac:dyDescent="0.25">
      <c r="A97" s="3" t="s">
        <v>3</v>
      </c>
      <c r="B97" s="56"/>
    </row>
    <row r="98" spans="1:8" x14ac:dyDescent="0.25">
      <c r="A98" s="3" t="s">
        <v>4</v>
      </c>
      <c r="B98" s="56"/>
    </row>
    <row r="99" spans="1:8" ht="15.75" thickBot="1" x14ac:dyDescent="0.3">
      <c r="A99" s="3" t="s">
        <v>141</v>
      </c>
      <c r="B99" s="56"/>
    </row>
    <row r="100" spans="1:8" ht="14.25" customHeight="1" x14ac:dyDescent="0.25">
      <c r="A100" s="3" t="s">
        <v>2</v>
      </c>
      <c r="B100" s="56"/>
      <c r="D100" s="188" t="s">
        <v>1720</v>
      </c>
      <c r="E100" s="189"/>
      <c r="F100" s="189"/>
      <c r="G100" s="189"/>
      <c r="H100" s="190"/>
    </row>
    <row r="101" spans="1:8" x14ac:dyDescent="0.25">
      <c r="A101" s="3" t="s">
        <v>142</v>
      </c>
      <c r="B101" s="56"/>
      <c r="D101" s="191"/>
      <c r="E101" s="192"/>
      <c r="F101" s="192"/>
      <c r="G101" s="192"/>
      <c r="H101" s="193"/>
    </row>
    <row r="102" spans="1:8" x14ac:dyDescent="0.25">
      <c r="A102" s="3" t="s">
        <v>143</v>
      </c>
      <c r="B102" s="56"/>
      <c r="D102" s="191"/>
      <c r="E102" s="192"/>
      <c r="F102" s="192"/>
      <c r="G102" s="192"/>
      <c r="H102" s="193"/>
    </row>
    <row r="103" spans="1:8" x14ac:dyDescent="0.25">
      <c r="A103" s="3" t="s">
        <v>144</v>
      </c>
      <c r="B103" s="56"/>
      <c r="D103" s="191"/>
      <c r="E103" s="192"/>
      <c r="F103" s="192"/>
      <c r="G103" s="192"/>
      <c r="H103" s="193"/>
    </row>
    <row r="104" spans="1:8" x14ac:dyDescent="0.25">
      <c r="A104" s="3" t="s">
        <v>145</v>
      </c>
      <c r="B104" s="56"/>
      <c r="D104" s="191"/>
      <c r="E104" s="192"/>
      <c r="F104" s="192"/>
      <c r="G104" s="192"/>
      <c r="H104" s="193"/>
    </row>
    <row r="105" spans="1:8" ht="15" customHeight="1" thickBot="1" x14ac:dyDescent="0.3">
      <c r="A105" s="3" t="s">
        <v>1</v>
      </c>
      <c r="B105" s="56"/>
      <c r="D105" s="194"/>
      <c r="E105" s="195"/>
      <c r="F105" s="195"/>
      <c r="G105" s="195"/>
      <c r="H105" s="196"/>
    </row>
    <row r="106" spans="1:8" ht="15.75" thickBot="1" x14ac:dyDescent="0.3">
      <c r="A106" s="3" t="s">
        <v>6</v>
      </c>
      <c r="B106" s="56"/>
    </row>
    <row r="107" spans="1:8" x14ac:dyDescent="0.25">
      <c r="A107" s="3" t="s">
        <v>147</v>
      </c>
      <c r="B107" s="56"/>
      <c r="D107" s="188" t="s">
        <v>263</v>
      </c>
      <c r="E107" s="189"/>
      <c r="F107" s="189"/>
      <c r="G107" s="189"/>
      <c r="H107" s="190"/>
    </row>
    <row r="108" spans="1:8" x14ac:dyDescent="0.25">
      <c r="A108" s="3" t="s">
        <v>146</v>
      </c>
      <c r="B108" s="56"/>
      <c r="D108" s="191"/>
      <c r="E108" s="192"/>
      <c r="F108" s="192"/>
      <c r="G108" s="192"/>
      <c r="H108" s="193"/>
    </row>
    <row r="109" spans="1:8" x14ac:dyDescent="0.25">
      <c r="A109" s="3" t="s">
        <v>0</v>
      </c>
      <c r="B109" s="56"/>
      <c r="D109" s="191"/>
      <c r="E109" s="192"/>
      <c r="F109" s="192"/>
      <c r="G109" s="192"/>
      <c r="H109" s="193"/>
    </row>
    <row r="110" spans="1:8" ht="15.75" thickBot="1" x14ac:dyDescent="0.3">
      <c r="A110" s="3" t="s">
        <v>148</v>
      </c>
      <c r="B110" s="56"/>
      <c r="D110" s="194"/>
      <c r="E110" s="195"/>
      <c r="F110" s="195"/>
      <c r="G110" s="195"/>
      <c r="H110" s="196"/>
    </row>
    <row r="111" spans="1:8" x14ac:dyDescent="0.25">
      <c r="A111" s="3" t="s">
        <v>5</v>
      </c>
      <c r="B111" s="56"/>
    </row>
    <row r="112" spans="1:8" x14ac:dyDescent="0.25">
      <c r="A112" s="3" t="s">
        <v>149</v>
      </c>
      <c r="B112" s="56"/>
    </row>
    <row r="113" spans="1:11" x14ac:dyDescent="0.25">
      <c r="A113" s="3" t="s">
        <v>150</v>
      </c>
      <c r="B113" s="56"/>
    </row>
    <row r="114" spans="1:11" ht="15.75" thickBot="1" x14ac:dyDescent="0.3">
      <c r="A114" s="8" t="s">
        <v>151</v>
      </c>
      <c r="B114" s="58"/>
    </row>
    <row r="115" spans="1:11" ht="15.75" thickBot="1" x14ac:dyDescent="0.3"/>
    <row r="116" spans="1:11" ht="15.75" thickBot="1" x14ac:dyDescent="0.3">
      <c r="A116" s="5" t="s">
        <v>50</v>
      </c>
      <c r="B116" s="6"/>
    </row>
    <row r="117" spans="1:11" x14ac:dyDescent="0.25">
      <c r="A117" s="3"/>
      <c r="B117" s="1" t="str">
        <f>+B2</f>
        <v>2019-20</v>
      </c>
      <c r="D117" s="121" t="s">
        <v>1721</v>
      </c>
      <c r="E117" s="111"/>
      <c r="F117" s="111"/>
      <c r="G117" s="111"/>
      <c r="H117" s="111"/>
      <c r="I117" s="111"/>
      <c r="J117" s="111"/>
      <c r="K117" s="112"/>
    </row>
    <row r="118" spans="1:11" x14ac:dyDescent="0.25">
      <c r="A118" s="25" t="s">
        <v>254</v>
      </c>
      <c r="B118" s="60"/>
      <c r="D118" s="141"/>
      <c r="E118" s="73"/>
      <c r="F118" s="73"/>
      <c r="G118" s="73"/>
      <c r="H118" s="73"/>
      <c r="I118" s="73"/>
      <c r="J118" s="73"/>
      <c r="K118" s="120"/>
    </row>
    <row r="119" spans="1:11" ht="15.75" thickBot="1" x14ac:dyDescent="0.3">
      <c r="A119" s="8"/>
      <c r="B119" s="9"/>
      <c r="D119" s="123" t="s">
        <v>1722</v>
      </c>
      <c r="E119" s="114"/>
      <c r="F119" s="114"/>
      <c r="G119" s="114"/>
      <c r="H119" s="114"/>
      <c r="I119" s="114"/>
      <c r="J119" s="114"/>
      <c r="K119" s="115"/>
    </row>
    <row r="120" spans="1:11" ht="15.75" thickBot="1" x14ac:dyDescent="0.3"/>
    <row r="121" spans="1:11" x14ac:dyDescent="0.25">
      <c r="A121" s="19" t="s">
        <v>156</v>
      </c>
      <c r="B121" s="21" t="str">
        <f>+B117</f>
        <v>2019-20</v>
      </c>
    </row>
    <row r="122" spans="1:11" x14ac:dyDescent="0.25">
      <c r="A122" s="3"/>
      <c r="B122" s="33"/>
    </row>
    <row r="123" spans="1:11" x14ac:dyDescent="0.25">
      <c r="A123" s="25" t="s">
        <v>250</v>
      </c>
      <c r="B123" s="33"/>
    </row>
    <row r="124" spans="1:11" x14ac:dyDescent="0.25">
      <c r="A124" s="45" t="s">
        <v>154</v>
      </c>
      <c r="B124" s="33"/>
    </row>
    <row r="125" spans="1:11" x14ac:dyDescent="0.25">
      <c r="A125" s="3" t="s">
        <v>152</v>
      </c>
      <c r="B125" s="56"/>
      <c r="C125" t="s">
        <v>255</v>
      </c>
    </row>
    <row r="126" spans="1:11" x14ac:dyDescent="0.25">
      <c r="A126" s="3" t="s">
        <v>153</v>
      </c>
      <c r="B126" s="56"/>
      <c r="C126" t="s">
        <v>256</v>
      </c>
    </row>
    <row r="127" spans="1:11" x14ac:dyDescent="0.25">
      <c r="A127" s="45" t="s">
        <v>155</v>
      </c>
      <c r="B127" s="33"/>
    </row>
    <row r="128" spans="1:11" x14ac:dyDescent="0.25">
      <c r="A128" s="13" t="s">
        <v>53</v>
      </c>
      <c r="B128" s="56"/>
      <c r="C128" t="s">
        <v>257</v>
      </c>
    </row>
    <row r="129" spans="1:8" ht="30" x14ac:dyDescent="0.25">
      <c r="A129" s="13" t="s">
        <v>54</v>
      </c>
      <c r="B129" s="56"/>
      <c r="C129" t="s">
        <v>291</v>
      </c>
    </row>
    <row r="130" spans="1:8" x14ac:dyDescent="0.25">
      <c r="A130" s="24"/>
      <c r="B130" s="33"/>
    </row>
    <row r="131" spans="1:8" ht="30.75" thickBot="1" x14ac:dyDescent="0.3">
      <c r="A131" s="14" t="s">
        <v>292</v>
      </c>
      <c r="B131" s="58"/>
      <c r="C131" t="s">
        <v>259</v>
      </c>
    </row>
    <row r="132" spans="1:8" ht="15.75" thickBot="1" x14ac:dyDescent="0.3"/>
    <row r="133" spans="1:8" x14ac:dyDescent="0.25">
      <c r="A133" s="19" t="s">
        <v>76</v>
      </c>
      <c r="B133" s="21" t="str">
        <f>+B121</f>
        <v>2019-20</v>
      </c>
    </row>
    <row r="134" spans="1:8" ht="15.75" thickBot="1" x14ac:dyDescent="0.3">
      <c r="A134" s="24" t="s">
        <v>79</v>
      </c>
    </row>
    <row r="135" spans="1:8" x14ac:dyDescent="0.25">
      <c r="A135" s="3" t="s">
        <v>77</v>
      </c>
      <c r="B135" s="56"/>
      <c r="D135" s="110" t="s">
        <v>264</v>
      </c>
      <c r="E135" s="111"/>
      <c r="F135" s="111"/>
      <c r="G135" s="112"/>
    </row>
    <row r="136" spans="1:8" ht="15.75" thickBot="1" x14ac:dyDescent="0.3">
      <c r="A136" s="3"/>
      <c r="B136" s="33"/>
      <c r="D136" s="113" t="s">
        <v>241</v>
      </c>
      <c r="E136" s="114"/>
      <c r="F136" s="114"/>
      <c r="G136" s="115"/>
    </row>
    <row r="137" spans="1:8" x14ac:dyDescent="0.25">
      <c r="A137" s="3" t="s">
        <v>78</v>
      </c>
      <c r="B137" s="56"/>
    </row>
    <row r="138" spans="1:8" ht="15.75" thickBot="1" x14ac:dyDescent="0.3">
      <c r="A138" s="8"/>
      <c r="B138" s="9"/>
    </row>
    <row r="141" spans="1:8" ht="15.75" thickBot="1" x14ac:dyDescent="0.3"/>
    <row r="142" spans="1:8" x14ac:dyDescent="0.25">
      <c r="A142" s="2" t="s">
        <v>42</v>
      </c>
      <c r="B142" s="20" t="str">
        <f>+B133</f>
        <v>2019-20</v>
      </c>
      <c r="D142" s="121" t="s">
        <v>205</v>
      </c>
      <c r="E142" s="111"/>
      <c r="F142" s="111"/>
      <c r="G142" s="111"/>
      <c r="H142" s="112"/>
    </row>
    <row r="143" spans="1:8" x14ac:dyDescent="0.25">
      <c r="A143" s="2" t="s">
        <v>43</v>
      </c>
      <c r="B143" s="2"/>
      <c r="D143" s="122" t="s">
        <v>206</v>
      </c>
      <c r="E143" s="73"/>
      <c r="F143" s="73"/>
      <c r="G143" s="73"/>
      <c r="H143" s="120"/>
    </row>
    <row r="144" spans="1:8" x14ac:dyDescent="0.25">
      <c r="A144" s="2" t="str">
        <f>+A46</f>
        <v>A2250.15</v>
      </c>
      <c r="B144" s="34">
        <f>+B46</f>
        <v>0</v>
      </c>
      <c r="D144" s="122" t="s">
        <v>207</v>
      </c>
      <c r="E144" s="73"/>
      <c r="F144" s="73"/>
      <c r="G144" s="73"/>
      <c r="H144" s="120"/>
    </row>
    <row r="145" spans="1:8" ht="15.75" thickBot="1" x14ac:dyDescent="0.3">
      <c r="A145" s="2" t="str">
        <f>+A47</f>
        <v>A2250.16</v>
      </c>
      <c r="B145" s="34">
        <f>+B47</f>
        <v>0</v>
      </c>
      <c r="D145" s="123" t="s">
        <v>208</v>
      </c>
      <c r="E145" s="114"/>
      <c r="F145" s="114"/>
      <c r="G145" s="114"/>
      <c r="H145" s="115"/>
    </row>
    <row r="146" spans="1:8" ht="15.75" thickBot="1" x14ac:dyDescent="0.3">
      <c r="A146" s="2" t="s">
        <v>45</v>
      </c>
      <c r="B146" s="35">
        <f>SUM(B144:B145)</f>
        <v>0</v>
      </c>
    </row>
    <row r="147" spans="1:8" ht="15.75" thickTop="1" x14ac:dyDescent="0.25">
      <c r="A147" s="2"/>
      <c r="B147" s="34"/>
    </row>
    <row r="148" spans="1:8" x14ac:dyDescent="0.25">
      <c r="A148" s="2" t="s">
        <v>44</v>
      </c>
      <c r="B148" s="34"/>
    </row>
    <row r="149" spans="1:8" x14ac:dyDescent="0.25">
      <c r="A149" s="2" t="str">
        <f t="shared" ref="A149:B169" si="0">+A3</f>
        <v>A1010.16</v>
      </c>
      <c r="B149" s="34">
        <f t="shared" si="0"/>
        <v>0</v>
      </c>
    </row>
    <row r="150" spans="1:8" x14ac:dyDescent="0.25">
      <c r="A150" s="2" t="str">
        <f t="shared" si="0"/>
        <v>A1040.16</v>
      </c>
      <c r="B150" s="34">
        <f t="shared" si="0"/>
        <v>0</v>
      </c>
    </row>
    <row r="151" spans="1:8" x14ac:dyDescent="0.25">
      <c r="A151" s="2" t="str">
        <f t="shared" si="0"/>
        <v>A1060.16</v>
      </c>
      <c r="B151" s="34">
        <f t="shared" si="0"/>
        <v>0</v>
      </c>
    </row>
    <row r="152" spans="1:8" x14ac:dyDescent="0.25">
      <c r="A152" s="2" t="str">
        <f t="shared" si="0"/>
        <v>A1240.15</v>
      </c>
      <c r="B152" s="34">
        <f t="shared" si="0"/>
        <v>0</v>
      </c>
    </row>
    <row r="153" spans="1:8" x14ac:dyDescent="0.25">
      <c r="A153" s="2" t="str">
        <f t="shared" si="0"/>
        <v>A1240.16</v>
      </c>
      <c r="B153" s="34">
        <f t="shared" si="0"/>
        <v>0</v>
      </c>
    </row>
    <row r="154" spans="1:8" x14ac:dyDescent="0.25">
      <c r="A154" s="2" t="str">
        <f t="shared" si="0"/>
        <v>A1310.15</v>
      </c>
      <c r="B154" s="34">
        <f t="shared" si="0"/>
        <v>0</v>
      </c>
    </row>
    <row r="155" spans="1:8" x14ac:dyDescent="0.25">
      <c r="A155" s="2" t="str">
        <f t="shared" si="0"/>
        <v>A1310.16</v>
      </c>
      <c r="B155" s="34">
        <f t="shared" si="0"/>
        <v>0</v>
      </c>
    </row>
    <row r="156" spans="1:8" x14ac:dyDescent="0.25">
      <c r="A156" s="2" t="str">
        <f t="shared" si="0"/>
        <v>A1320.16</v>
      </c>
      <c r="B156" s="34">
        <f t="shared" si="0"/>
        <v>0</v>
      </c>
    </row>
    <row r="157" spans="1:8" x14ac:dyDescent="0.25">
      <c r="A157" s="2" t="str">
        <f t="shared" si="0"/>
        <v>A1325.16</v>
      </c>
      <c r="B157" s="34">
        <f t="shared" si="0"/>
        <v>0</v>
      </c>
    </row>
    <row r="158" spans="1:8" x14ac:dyDescent="0.25">
      <c r="A158" s="2" t="str">
        <f t="shared" si="0"/>
        <v>A1330.16</v>
      </c>
      <c r="B158" s="34">
        <f t="shared" si="0"/>
        <v>0</v>
      </c>
    </row>
    <row r="159" spans="1:8" x14ac:dyDescent="0.25">
      <c r="A159" s="2" t="str">
        <f t="shared" si="0"/>
        <v>A1345.15</v>
      </c>
      <c r="B159" s="34">
        <f t="shared" si="0"/>
        <v>0</v>
      </c>
    </row>
    <row r="160" spans="1:8" x14ac:dyDescent="0.25">
      <c r="A160" s="2" t="str">
        <f t="shared" si="0"/>
        <v>A1345.16</v>
      </c>
      <c r="B160" s="34">
        <f t="shared" si="0"/>
        <v>0</v>
      </c>
    </row>
    <row r="161" spans="1:2" x14ac:dyDescent="0.25">
      <c r="A161" s="2" t="str">
        <f t="shared" si="0"/>
        <v>A1420.16</v>
      </c>
      <c r="B161" s="34">
        <f t="shared" si="0"/>
        <v>0</v>
      </c>
    </row>
    <row r="162" spans="1:2" x14ac:dyDescent="0.25">
      <c r="A162" s="2" t="str">
        <f t="shared" si="0"/>
        <v>A1430.15</v>
      </c>
      <c r="B162" s="34">
        <f t="shared" si="0"/>
        <v>0</v>
      </c>
    </row>
    <row r="163" spans="1:2" x14ac:dyDescent="0.25">
      <c r="A163" s="2" t="str">
        <f t="shared" si="0"/>
        <v>A1430.16</v>
      </c>
      <c r="B163" s="34">
        <f t="shared" si="0"/>
        <v>0</v>
      </c>
    </row>
    <row r="164" spans="1:2" x14ac:dyDescent="0.25">
      <c r="A164" s="2" t="str">
        <f t="shared" si="0"/>
        <v>A1460.15</v>
      </c>
      <c r="B164" s="34">
        <f t="shared" si="0"/>
        <v>0</v>
      </c>
    </row>
    <row r="165" spans="1:2" x14ac:dyDescent="0.25">
      <c r="A165" s="2" t="str">
        <f t="shared" si="0"/>
        <v>A1460.16</v>
      </c>
      <c r="B165" s="34">
        <f t="shared" si="0"/>
        <v>0</v>
      </c>
    </row>
    <row r="166" spans="1:2" x14ac:dyDescent="0.25">
      <c r="A166" s="2" t="str">
        <f t="shared" si="0"/>
        <v>A1480.15</v>
      </c>
      <c r="B166" s="34">
        <f t="shared" si="0"/>
        <v>0</v>
      </c>
    </row>
    <row r="167" spans="1:2" x14ac:dyDescent="0.25">
      <c r="A167" s="2" t="str">
        <f t="shared" si="0"/>
        <v>A1480.16</v>
      </c>
      <c r="B167" s="34">
        <f t="shared" si="0"/>
        <v>0</v>
      </c>
    </row>
    <row r="168" spans="1:2" x14ac:dyDescent="0.25">
      <c r="A168" s="2" t="str">
        <f t="shared" si="0"/>
        <v>A1620.16</v>
      </c>
      <c r="B168" s="34">
        <f t="shared" si="0"/>
        <v>0</v>
      </c>
    </row>
    <row r="169" spans="1:2" x14ac:dyDescent="0.25">
      <c r="A169" s="2" t="str">
        <f t="shared" si="0"/>
        <v>A1621.16</v>
      </c>
      <c r="B169" s="34">
        <f t="shared" si="0"/>
        <v>0</v>
      </c>
    </row>
    <row r="170" spans="1:2" x14ac:dyDescent="0.25">
      <c r="A170" s="2" t="s">
        <v>1737</v>
      </c>
      <c r="B170" s="34">
        <f t="shared" ref="B170:B193" si="1">+B24</f>
        <v>0</v>
      </c>
    </row>
    <row r="171" spans="1:2" x14ac:dyDescent="0.25">
      <c r="A171" s="2" t="str">
        <f t="shared" ref="A171:A193" si="2">+A25</f>
        <v>A1660.16</v>
      </c>
      <c r="B171" s="34">
        <f t="shared" si="1"/>
        <v>0</v>
      </c>
    </row>
    <row r="172" spans="1:2" x14ac:dyDescent="0.25">
      <c r="A172" s="2" t="str">
        <f t="shared" si="2"/>
        <v>A1670.16</v>
      </c>
      <c r="B172" s="34">
        <f t="shared" si="1"/>
        <v>0</v>
      </c>
    </row>
    <row r="173" spans="1:2" x14ac:dyDescent="0.25">
      <c r="A173" s="2" t="str">
        <f t="shared" si="2"/>
        <v>A1680.16</v>
      </c>
      <c r="B173" s="34">
        <f t="shared" si="1"/>
        <v>0</v>
      </c>
    </row>
    <row r="174" spans="1:2" x14ac:dyDescent="0.25">
      <c r="A174" s="2" t="str">
        <f t="shared" si="2"/>
        <v>A1710.1</v>
      </c>
      <c r="B174" s="34">
        <f t="shared" si="1"/>
        <v>0</v>
      </c>
    </row>
    <row r="175" spans="1:2" x14ac:dyDescent="0.25">
      <c r="A175" s="2" t="str">
        <f t="shared" si="2"/>
        <v>A2010.15</v>
      </c>
      <c r="B175" s="34">
        <f t="shared" si="1"/>
        <v>0</v>
      </c>
    </row>
    <row r="176" spans="1:2" x14ac:dyDescent="0.25">
      <c r="A176" s="2" t="str">
        <f t="shared" si="2"/>
        <v>A2010.16</v>
      </c>
      <c r="B176" s="34">
        <f t="shared" si="1"/>
        <v>0</v>
      </c>
    </row>
    <row r="177" spans="1:2" x14ac:dyDescent="0.25">
      <c r="A177" s="2" t="str">
        <f t="shared" si="2"/>
        <v>A2020.15</v>
      </c>
      <c r="B177" s="34">
        <f t="shared" si="1"/>
        <v>0</v>
      </c>
    </row>
    <row r="178" spans="1:2" x14ac:dyDescent="0.25">
      <c r="A178" s="2" t="str">
        <f t="shared" si="2"/>
        <v>A2020.16</v>
      </c>
      <c r="B178" s="34">
        <f t="shared" si="1"/>
        <v>0</v>
      </c>
    </row>
    <row r="179" spans="1:2" x14ac:dyDescent="0.25">
      <c r="A179" s="2" t="str">
        <f t="shared" si="2"/>
        <v>A2040.15</v>
      </c>
      <c r="B179" s="34">
        <f t="shared" si="1"/>
        <v>0</v>
      </c>
    </row>
    <row r="180" spans="1:2" x14ac:dyDescent="0.25">
      <c r="A180" s="2" t="str">
        <f t="shared" si="2"/>
        <v>A2040.16</v>
      </c>
      <c r="B180" s="34">
        <f t="shared" si="1"/>
        <v>0</v>
      </c>
    </row>
    <row r="181" spans="1:2" x14ac:dyDescent="0.25">
      <c r="A181" s="2" t="str">
        <f t="shared" si="2"/>
        <v>A2060.15</v>
      </c>
      <c r="B181" s="34">
        <f t="shared" si="1"/>
        <v>0</v>
      </c>
    </row>
    <row r="182" spans="1:2" x14ac:dyDescent="0.25">
      <c r="A182" s="2" t="str">
        <f t="shared" si="2"/>
        <v>A2060.16</v>
      </c>
      <c r="B182" s="34">
        <f t="shared" si="1"/>
        <v>0</v>
      </c>
    </row>
    <row r="183" spans="1:2" x14ac:dyDescent="0.25">
      <c r="A183" s="2" t="str">
        <f t="shared" si="2"/>
        <v>A2070.15</v>
      </c>
      <c r="B183" s="34">
        <f t="shared" si="1"/>
        <v>0</v>
      </c>
    </row>
    <row r="184" spans="1:2" x14ac:dyDescent="0.25">
      <c r="A184" s="2" t="str">
        <f t="shared" si="2"/>
        <v>A2070.16</v>
      </c>
      <c r="B184" s="34">
        <f t="shared" si="1"/>
        <v>0</v>
      </c>
    </row>
    <row r="185" spans="1:2" x14ac:dyDescent="0.25">
      <c r="A185" s="2" t="str">
        <f t="shared" si="2"/>
        <v>A2110.10</v>
      </c>
      <c r="B185" s="34">
        <f t="shared" si="1"/>
        <v>0</v>
      </c>
    </row>
    <row r="186" spans="1:2" x14ac:dyDescent="0.25">
      <c r="A186" s="2" t="str">
        <f t="shared" si="2"/>
        <v>A2110.11</v>
      </c>
      <c r="B186" s="34">
        <f t="shared" si="1"/>
        <v>0</v>
      </c>
    </row>
    <row r="187" spans="1:2" x14ac:dyDescent="0.25">
      <c r="A187" s="2" t="str">
        <f t="shared" si="2"/>
        <v>A2110.12 (K-3)</v>
      </c>
      <c r="B187" s="34">
        <f t="shared" si="1"/>
        <v>0</v>
      </c>
    </row>
    <row r="188" spans="1:2" x14ac:dyDescent="0.25">
      <c r="A188" s="2" t="str">
        <f t="shared" si="2"/>
        <v>A2110.12 (4-6)</v>
      </c>
      <c r="B188" s="34">
        <f t="shared" si="1"/>
        <v>0</v>
      </c>
    </row>
    <row r="189" spans="1:2" x14ac:dyDescent="0.25">
      <c r="A189" s="2" t="str">
        <f t="shared" si="2"/>
        <v>A2110.13</v>
      </c>
      <c r="B189" s="34">
        <f t="shared" si="1"/>
        <v>0</v>
      </c>
    </row>
    <row r="190" spans="1:2" x14ac:dyDescent="0.25">
      <c r="A190" s="2" t="str">
        <f t="shared" si="2"/>
        <v>A2110.14</v>
      </c>
      <c r="B190" s="34">
        <f t="shared" si="1"/>
        <v>0</v>
      </c>
    </row>
    <row r="191" spans="1:2" x14ac:dyDescent="0.25">
      <c r="A191" s="2" t="str">
        <f t="shared" si="2"/>
        <v>A2110.16</v>
      </c>
      <c r="B191" s="34">
        <f t="shared" si="1"/>
        <v>0</v>
      </c>
    </row>
    <row r="192" spans="1:2" x14ac:dyDescent="0.25">
      <c r="A192" s="2" t="str">
        <f t="shared" si="2"/>
        <v>A2250.15</v>
      </c>
      <c r="B192" s="34">
        <f t="shared" si="1"/>
        <v>0</v>
      </c>
    </row>
    <row r="193" spans="1:2" x14ac:dyDescent="0.25">
      <c r="A193" s="2" t="str">
        <f t="shared" si="2"/>
        <v>A2250.16</v>
      </c>
      <c r="B193" s="34">
        <f t="shared" si="1"/>
        <v>0</v>
      </c>
    </row>
    <row r="194" spans="1:2" x14ac:dyDescent="0.25">
      <c r="A194" s="2" t="s">
        <v>1739</v>
      </c>
      <c r="B194" s="34">
        <f t="shared" ref="B194:B233" si="3">+B56</f>
        <v>0</v>
      </c>
    </row>
    <row r="195" spans="1:2" x14ac:dyDescent="0.25">
      <c r="A195" s="2" t="s">
        <v>1738</v>
      </c>
      <c r="B195" s="34">
        <f t="shared" si="3"/>
        <v>0</v>
      </c>
    </row>
    <row r="196" spans="1:2" x14ac:dyDescent="0.25">
      <c r="A196" s="2" t="str">
        <f t="shared" ref="A196:A233" si="4">+A58</f>
        <v>A2280.15</v>
      </c>
      <c r="B196" s="34">
        <f t="shared" si="3"/>
        <v>0</v>
      </c>
    </row>
    <row r="197" spans="1:2" x14ac:dyDescent="0.25">
      <c r="A197" s="2" t="str">
        <f t="shared" si="4"/>
        <v>A2280.16</v>
      </c>
      <c r="B197" s="34">
        <f t="shared" si="3"/>
        <v>0</v>
      </c>
    </row>
    <row r="198" spans="1:2" x14ac:dyDescent="0.25">
      <c r="A198" s="2" t="str">
        <f t="shared" si="4"/>
        <v>A2330.15</v>
      </c>
      <c r="B198" s="34">
        <f t="shared" si="3"/>
        <v>0</v>
      </c>
    </row>
    <row r="199" spans="1:2" x14ac:dyDescent="0.25">
      <c r="A199" s="2" t="str">
        <f t="shared" si="4"/>
        <v>A2330.16</v>
      </c>
      <c r="B199" s="34">
        <f t="shared" si="3"/>
        <v>0</v>
      </c>
    </row>
    <row r="200" spans="1:2" x14ac:dyDescent="0.25">
      <c r="A200" s="2" t="str">
        <f t="shared" si="4"/>
        <v>A2610.15</v>
      </c>
      <c r="B200" s="34">
        <f t="shared" si="3"/>
        <v>0</v>
      </c>
    </row>
    <row r="201" spans="1:2" x14ac:dyDescent="0.25">
      <c r="A201" s="2" t="str">
        <f t="shared" si="4"/>
        <v>A2610.16</v>
      </c>
      <c r="B201" s="34">
        <f t="shared" si="3"/>
        <v>0</v>
      </c>
    </row>
    <row r="202" spans="1:2" x14ac:dyDescent="0.25">
      <c r="A202" s="2" t="str">
        <f t="shared" si="4"/>
        <v>A2620.15</v>
      </c>
      <c r="B202" s="34">
        <f t="shared" si="3"/>
        <v>0</v>
      </c>
    </row>
    <row r="203" spans="1:2" x14ac:dyDescent="0.25">
      <c r="A203" s="2" t="str">
        <f t="shared" si="4"/>
        <v>A2620.16</v>
      </c>
      <c r="B203" s="34">
        <f t="shared" si="3"/>
        <v>0</v>
      </c>
    </row>
    <row r="204" spans="1:2" x14ac:dyDescent="0.25">
      <c r="A204" s="2" t="str">
        <f t="shared" si="4"/>
        <v>A2630.15</v>
      </c>
      <c r="B204" s="34">
        <f t="shared" si="3"/>
        <v>0</v>
      </c>
    </row>
    <row r="205" spans="1:2" x14ac:dyDescent="0.25">
      <c r="A205" s="2" t="str">
        <f t="shared" si="4"/>
        <v>A2630.16</v>
      </c>
      <c r="B205" s="34">
        <f t="shared" si="3"/>
        <v>0</v>
      </c>
    </row>
    <row r="206" spans="1:2" x14ac:dyDescent="0.25">
      <c r="A206" s="2" t="str">
        <f t="shared" si="4"/>
        <v>A2805.15</v>
      </c>
      <c r="B206" s="34">
        <f t="shared" si="3"/>
        <v>0</v>
      </c>
    </row>
    <row r="207" spans="1:2" x14ac:dyDescent="0.25">
      <c r="A207" s="2" t="str">
        <f t="shared" si="4"/>
        <v>A2805.16</v>
      </c>
      <c r="B207" s="34">
        <f t="shared" si="3"/>
        <v>0</v>
      </c>
    </row>
    <row r="208" spans="1:2" x14ac:dyDescent="0.25">
      <c r="A208" s="2" t="str">
        <f t="shared" si="4"/>
        <v>A2810.15</v>
      </c>
      <c r="B208" s="34">
        <f t="shared" si="3"/>
        <v>0</v>
      </c>
    </row>
    <row r="209" spans="1:2" x14ac:dyDescent="0.25">
      <c r="A209" s="2" t="str">
        <f t="shared" si="4"/>
        <v>A2810.16</v>
      </c>
      <c r="B209" s="34">
        <f t="shared" si="3"/>
        <v>0</v>
      </c>
    </row>
    <row r="210" spans="1:2" x14ac:dyDescent="0.25">
      <c r="A210" s="2" t="str">
        <f t="shared" si="4"/>
        <v>A2815.15</v>
      </c>
      <c r="B210" s="34">
        <f t="shared" si="3"/>
        <v>0</v>
      </c>
    </row>
    <row r="211" spans="1:2" x14ac:dyDescent="0.25">
      <c r="A211" s="2" t="str">
        <f t="shared" si="4"/>
        <v>A2815.16</v>
      </c>
      <c r="B211" s="34">
        <f t="shared" si="3"/>
        <v>0</v>
      </c>
    </row>
    <row r="212" spans="1:2" x14ac:dyDescent="0.25">
      <c r="A212" s="2" t="str">
        <f t="shared" si="4"/>
        <v>A2820.15</v>
      </c>
      <c r="B212" s="34">
        <f t="shared" si="3"/>
        <v>0</v>
      </c>
    </row>
    <row r="213" spans="1:2" x14ac:dyDescent="0.25">
      <c r="A213" s="2" t="str">
        <f t="shared" si="4"/>
        <v>A2820.16</v>
      </c>
      <c r="B213" s="34">
        <f t="shared" si="3"/>
        <v>0</v>
      </c>
    </row>
    <row r="214" spans="1:2" x14ac:dyDescent="0.25">
      <c r="A214" s="2" t="str">
        <f t="shared" si="4"/>
        <v>A2825.15</v>
      </c>
      <c r="B214" s="34">
        <f t="shared" si="3"/>
        <v>0</v>
      </c>
    </row>
    <row r="215" spans="1:2" x14ac:dyDescent="0.25">
      <c r="A215" s="2" t="str">
        <f t="shared" si="4"/>
        <v>A2825.16</v>
      </c>
      <c r="B215" s="34">
        <f t="shared" si="3"/>
        <v>0</v>
      </c>
    </row>
    <row r="216" spans="1:2" x14ac:dyDescent="0.25">
      <c r="A216" s="2" t="str">
        <f t="shared" si="4"/>
        <v>A2830.15</v>
      </c>
      <c r="B216" s="34">
        <f t="shared" si="3"/>
        <v>0</v>
      </c>
    </row>
    <row r="217" spans="1:2" x14ac:dyDescent="0.25">
      <c r="A217" s="2" t="str">
        <f t="shared" si="4"/>
        <v>A2830.16</v>
      </c>
      <c r="B217" s="34">
        <f t="shared" si="3"/>
        <v>0</v>
      </c>
    </row>
    <row r="218" spans="1:2" x14ac:dyDescent="0.25">
      <c r="A218" s="2" t="str">
        <f t="shared" si="4"/>
        <v>A2850.15</v>
      </c>
      <c r="B218" s="34">
        <f t="shared" si="3"/>
        <v>0</v>
      </c>
    </row>
    <row r="219" spans="1:2" x14ac:dyDescent="0.25">
      <c r="A219" s="2" t="str">
        <f t="shared" si="4"/>
        <v>A2850.16</v>
      </c>
      <c r="B219" s="34">
        <f t="shared" si="3"/>
        <v>0</v>
      </c>
    </row>
    <row r="220" spans="1:2" x14ac:dyDescent="0.25">
      <c r="A220" s="2" t="str">
        <f t="shared" si="4"/>
        <v>A2855.15</v>
      </c>
      <c r="B220" s="34">
        <f t="shared" si="3"/>
        <v>0</v>
      </c>
    </row>
    <row r="221" spans="1:2" x14ac:dyDescent="0.25">
      <c r="A221" s="2" t="str">
        <f t="shared" si="4"/>
        <v>A2855.16</v>
      </c>
      <c r="B221" s="34">
        <f t="shared" si="3"/>
        <v>0</v>
      </c>
    </row>
    <row r="222" spans="1:2" x14ac:dyDescent="0.25">
      <c r="A222" s="2" t="str">
        <f t="shared" si="4"/>
        <v>A2870.16</v>
      </c>
      <c r="B222" s="34">
        <f t="shared" si="3"/>
        <v>0</v>
      </c>
    </row>
    <row r="223" spans="1:2" x14ac:dyDescent="0.25">
      <c r="A223" s="2" t="str">
        <f t="shared" si="4"/>
        <v>A5510.15</v>
      </c>
      <c r="B223" s="34">
        <f t="shared" si="3"/>
        <v>0</v>
      </c>
    </row>
    <row r="224" spans="1:2" x14ac:dyDescent="0.25">
      <c r="A224" s="2" t="str">
        <f t="shared" si="4"/>
        <v>A5510.16 (Excluding Trans Supv Office)</v>
      </c>
      <c r="B224" s="34">
        <f t="shared" si="3"/>
        <v>0</v>
      </c>
    </row>
    <row r="225" spans="1:2" x14ac:dyDescent="0.25">
      <c r="A225" s="2" t="str">
        <f t="shared" si="4"/>
        <v>A5510.16 (Trans Supv Office)</v>
      </c>
      <c r="B225" s="34">
        <f t="shared" si="3"/>
        <v>0</v>
      </c>
    </row>
    <row r="226" spans="1:2" x14ac:dyDescent="0.25">
      <c r="A226" s="2" t="str">
        <f t="shared" si="4"/>
        <v>A5530.16</v>
      </c>
      <c r="B226" s="34">
        <f t="shared" si="3"/>
        <v>0</v>
      </c>
    </row>
    <row r="227" spans="1:2" x14ac:dyDescent="0.25">
      <c r="A227" s="2" t="str">
        <f t="shared" si="4"/>
        <v>A7140.15</v>
      </c>
      <c r="B227" s="34">
        <f t="shared" si="3"/>
        <v>0</v>
      </c>
    </row>
    <row r="228" spans="1:2" x14ac:dyDescent="0.25">
      <c r="A228" s="2" t="str">
        <f t="shared" si="4"/>
        <v>A7140.16</v>
      </c>
      <c r="B228" s="34">
        <f t="shared" si="3"/>
        <v>0</v>
      </c>
    </row>
    <row r="229" spans="1:2" x14ac:dyDescent="0.25">
      <c r="A229" s="2" t="str">
        <f t="shared" si="4"/>
        <v>A7310.15</v>
      </c>
      <c r="B229" s="34">
        <f t="shared" si="3"/>
        <v>0</v>
      </c>
    </row>
    <row r="230" spans="1:2" x14ac:dyDescent="0.25">
      <c r="A230" s="2" t="str">
        <f t="shared" si="4"/>
        <v>A7310.16</v>
      </c>
      <c r="B230" s="34">
        <f t="shared" si="3"/>
        <v>0</v>
      </c>
    </row>
    <row r="231" spans="1:2" x14ac:dyDescent="0.25">
      <c r="A231" s="2" t="str">
        <f t="shared" si="4"/>
        <v>A8060.15</v>
      </c>
      <c r="B231" s="34">
        <f t="shared" si="3"/>
        <v>0</v>
      </c>
    </row>
    <row r="232" spans="1:2" x14ac:dyDescent="0.25">
      <c r="A232" s="2" t="str">
        <f t="shared" si="4"/>
        <v>A8060.16</v>
      </c>
      <c r="B232" s="34">
        <f t="shared" si="3"/>
        <v>0</v>
      </c>
    </row>
    <row r="233" spans="1:2" x14ac:dyDescent="0.25">
      <c r="A233" s="2" t="str">
        <f t="shared" si="4"/>
        <v>A8070.16</v>
      </c>
      <c r="B233" s="34">
        <f t="shared" si="3"/>
        <v>0</v>
      </c>
    </row>
    <row r="234" spans="1:2" x14ac:dyDescent="0.25">
      <c r="A234" s="2"/>
      <c r="B234" s="34"/>
    </row>
    <row r="235" spans="1:2" ht="15.75" thickBot="1" x14ac:dyDescent="0.3">
      <c r="A235" s="2" t="s">
        <v>158</v>
      </c>
      <c r="B235" s="35">
        <f>SUM(B149:B234)</f>
        <v>0</v>
      </c>
    </row>
    <row r="236" spans="1:2" ht="15.75" thickTop="1" x14ac:dyDescent="0.25">
      <c r="A236" s="2"/>
      <c r="B236" s="46"/>
    </row>
    <row r="237" spans="1:2" ht="30" x14ac:dyDescent="0.25">
      <c r="A237" s="11" t="s">
        <v>83</v>
      </c>
      <c r="B237" s="20" t="str">
        <f>+B142</f>
        <v>2019-20</v>
      </c>
    </row>
    <row r="238" spans="1:2" x14ac:dyDescent="0.25">
      <c r="A238" s="2" t="s">
        <v>45</v>
      </c>
      <c r="B238" s="34">
        <f>+B146</f>
        <v>0</v>
      </c>
    </row>
    <row r="239" spans="1:2" x14ac:dyDescent="0.25">
      <c r="A239" s="2" t="s">
        <v>46</v>
      </c>
      <c r="B239" s="34">
        <f>+B235</f>
        <v>0</v>
      </c>
    </row>
    <row r="240" spans="1:2" x14ac:dyDescent="0.25">
      <c r="A240" s="2" t="s">
        <v>159</v>
      </c>
      <c r="B240" s="10" t="e">
        <f>+ROUND((B238/B239),4)</f>
        <v>#DIV/0!</v>
      </c>
    </row>
    <row r="241" spans="1:9" x14ac:dyDescent="0.25">
      <c r="A241" s="2"/>
      <c r="B241" s="2"/>
    </row>
    <row r="242" spans="1:9" x14ac:dyDescent="0.25">
      <c r="A242" s="2" t="s">
        <v>47</v>
      </c>
      <c r="B242" s="2"/>
    </row>
    <row r="243" spans="1:9" x14ac:dyDescent="0.25">
      <c r="A243" s="2" t="str">
        <f>+A96</f>
        <v>AT9098.0 (Line 357)</v>
      </c>
      <c r="B243" s="34">
        <f t="shared" ref="B243" si="5">+B96</f>
        <v>0</v>
      </c>
    </row>
    <row r="244" spans="1:9" x14ac:dyDescent="0.25">
      <c r="A244" s="2"/>
      <c r="B244" s="34"/>
    </row>
    <row r="245" spans="1:9" ht="15.75" thickBot="1" x14ac:dyDescent="0.3">
      <c r="A245" s="2" t="s">
        <v>159</v>
      </c>
      <c r="B245" s="34" t="e">
        <f>B240*B243</f>
        <v>#DIV/0!</v>
      </c>
    </row>
    <row r="246" spans="1:9" ht="29.25" thickBot="1" x14ac:dyDescent="0.5">
      <c r="A246" s="2"/>
      <c r="B246" s="46"/>
      <c r="D246" s="143" t="s">
        <v>1735</v>
      </c>
      <c r="E246" s="146"/>
      <c r="F246" s="144"/>
      <c r="G246" s="144"/>
      <c r="H246" s="145"/>
      <c r="I246" s="147"/>
    </row>
    <row r="247" spans="1:9" ht="9" customHeight="1" thickBot="1" x14ac:dyDescent="0.3">
      <c r="A247" s="2"/>
      <c r="B247" s="2"/>
    </row>
    <row r="248" spans="1:9" ht="78.75" customHeight="1" thickBot="1" x14ac:dyDescent="0.4">
      <c r="A248" s="43" t="s">
        <v>51</v>
      </c>
      <c r="B248" s="106" t="s">
        <v>1723</v>
      </c>
      <c r="D248" s="211" t="s">
        <v>1736</v>
      </c>
      <c r="E248" s="212"/>
      <c r="F248" s="212"/>
      <c r="G248" s="212"/>
      <c r="H248" s="212"/>
      <c r="I248" s="213"/>
    </row>
    <row r="249" spans="1:9" x14ac:dyDescent="0.25">
      <c r="A249" s="16" t="s">
        <v>57</v>
      </c>
      <c r="B249" s="22" t="str">
        <f>+B237</f>
        <v>2019-20</v>
      </c>
    </row>
    <row r="250" spans="1:9" x14ac:dyDescent="0.25">
      <c r="A250" s="12" t="s">
        <v>48</v>
      </c>
      <c r="B250" s="12"/>
      <c r="C250" s="26" t="s">
        <v>1724</v>
      </c>
    </row>
    <row r="251" spans="1:9" x14ac:dyDescent="0.25">
      <c r="A251" s="12" t="s">
        <v>74</v>
      </c>
      <c r="B251" s="36" t="e">
        <f>+B245</f>
        <v>#DIV/0!</v>
      </c>
      <c r="C251" s="50" t="s">
        <v>181</v>
      </c>
      <c r="D251" s="50"/>
    </row>
    <row r="252" spans="1:9" x14ac:dyDescent="0.25">
      <c r="A252" s="12" t="s">
        <v>41</v>
      </c>
      <c r="B252" s="36"/>
      <c r="C252" s="50"/>
      <c r="D252" s="50"/>
    </row>
    <row r="253" spans="1:9" x14ac:dyDescent="0.25">
      <c r="A253" s="12" t="str">
        <f t="shared" ref="A253:B262" si="6">+A46</f>
        <v>A2250.15</v>
      </c>
      <c r="B253" s="36">
        <f t="shared" si="6"/>
        <v>0</v>
      </c>
      <c r="C253" s="50" t="s">
        <v>160</v>
      </c>
      <c r="D253" s="50"/>
    </row>
    <row r="254" spans="1:9" x14ac:dyDescent="0.25">
      <c r="A254" s="12" t="str">
        <f t="shared" si="6"/>
        <v>A2250.16</v>
      </c>
      <c r="B254" s="36">
        <f t="shared" si="6"/>
        <v>0</v>
      </c>
      <c r="C254" s="50" t="s">
        <v>161</v>
      </c>
      <c r="D254" s="50"/>
    </row>
    <row r="255" spans="1:9" x14ac:dyDescent="0.25">
      <c r="A255" s="12" t="str">
        <f t="shared" si="6"/>
        <v>A2250.2</v>
      </c>
      <c r="B255" s="36">
        <f t="shared" si="6"/>
        <v>0</v>
      </c>
      <c r="C255" s="50" t="s">
        <v>162</v>
      </c>
      <c r="D255" s="50"/>
    </row>
    <row r="256" spans="1:9" x14ac:dyDescent="0.25">
      <c r="A256" s="12" t="str">
        <f t="shared" si="6"/>
        <v>A2250.4</v>
      </c>
      <c r="B256" s="36">
        <f t="shared" si="6"/>
        <v>0</v>
      </c>
      <c r="C256" s="50" t="s">
        <v>163</v>
      </c>
      <c r="D256" s="50"/>
    </row>
    <row r="257" spans="1:4" x14ac:dyDescent="0.25">
      <c r="A257" s="12" t="str">
        <f t="shared" si="6"/>
        <v>A2250.45</v>
      </c>
      <c r="B257" s="36">
        <f t="shared" si="6"/>
        <v>0</v>
      </c>
      <c r="C257" s="50" t="s">
        <v>164</v>
      </c>
      <c r="D257" s="50"/>
    </row>
    <row r="258" spans="1:4" x14ac:dyDescent="0.25">
      <c r="A258" s="12" t="str">
        <f t="shared" si="6"/>
        <v>A2250.471</v>
      </c>
      <c r="B258" s="36">
        <f t="shared" si="6"/>
        <v>0</v>
      </c>
      <c r="C258" s="50" t="s">
        <v>165</v>
      </c>
      <c r="D258" s="50"/>
    </row>
    <row r="259" spans="1:4" x14ac:dyDescent="0.25">
      <c r="A259" s="12" t="str">
        <f t="shared" si="6"/>
        <v>A2250.472</v>
      </c>
      <c r="B259" s="36">
        <f t="shared" si="6"/>
        <v>0</v>
      </c>
      <c r="C259" s="50" t="s">
        <v>166</v>
      </c>
      <c r="D259" s="50"/>
    </row>
    <row r="260" spans="1:4" x14ac:dyDescent="0.25">
      <c r="A260" s="12" t="str">
        <f t="shared" si="6"/>
        <v>A2250.473</v>
      </c>
      <c r="B260" s="36">
        <f t="shared" si="6"/>
        <v>0</v>
      </c>
      <c r="C260" s="50" t="s">
        <v>167</v>
      </c>
      <c r="D260" s="50"/>
    </row>
    <row r="261" spans="1:4" x14ac:dyDescent="0.25">
      <c r="A261" s="12" t="str">
        <f t="shared" si="6"/>
        <v>A2250.48</v>
      </c>
      <c r="B261" s="36">
        <f t="shared" si="6"/>
        <v>0</v>
      </c>
      <c r="C261" s="50" t="s">
        <v>168</v>
      </c>
      <c r="D261" s="50"/>
    </row>
    <row r="262" spans="1:4" x14ac:dyDescent="0.25">
      <c r="A262" s="12" t="str">
        <f t="shared" si="6"/>
        <v>A2250.49</v>
      </c>
      <c r="B262" s="36">
        <f t="shared" si="6"/>
        <v>0</v>
      </c>
      <c r="C262" s="50" t="s">
        <v>169</v>
      </c>
      <c r="D262" s="50"/>
    </row>
    <row r="263" spans="1:4" x14ac:dyDescent="0.25">
      <c r="A263" s="12" t="str">
        <f t="shared" ref="A263:B280" si="7">+A97</f>
        <v>F2253.15</v>
      </c>
      <c r="B263" s="36">
        <f t="shared" si="7"/>
        <v>0</v>
      </c>
      <c r="C263" s="50" t="s">
        <v>170</v>
      </c>
      <c r="D263" s="50"/>
    </row>
    <row r="264" spans="1:4" x14ac:dyDescent="0.25">
      <c r="A264" s="12" t="str">
        <f t="shared" si="7"/>
        <v>F2253.16</v>
      </c>
      <c r="B264" s="36">
        <f t="shared" si="7"/>
        <v>0</v>
      </c>
      <c r="C264" s="50" t="s">
        <v>171</v>
      </c>
      <c r="D264" s="50"/>
    </row>
    <row r="265" spans="1:4" x14ac:dyDescent="0.25">
      <c r="A265" s="12" t="str">
        <f t="shared" si="7"/>
        <v>F2253.2</v>
      </c>
      <c r="B265" s="36">
        <f t="shared" si="7"/>
        <v>0</v>
      </c>
      <c r="C265" s="50" t="s">
        <v>172</v>
      </c>
      <c r="D265" s="50"/>
    </row>
    <row r="266" spans="1:4" x14ac:dyDescent="0.25">
      <c r="A266" s="12" t="str">
        <f t="shared" si="7"/>
        <v>F2253.4</v>
      </c>
      <c r="B266" s="36">
        <f t="shared" si="7"/>
        <v>0</v>
      </c>
      <c r="C266" s="50" t="s">
        <v>173</v>
      </c>
      <c r="D266" s="50"/>
    </row>
    <row r="267" spans="1:4" x14ac:dyDescent="0.25">
      <c r="A267" s="12" t="str">
        <f t="shared" si="7"/>
        <v>F2253.45</v>
      </c>
      <c r="B267" s="36">
        <f t="shared" si="7"/>
        <v>0</v>
      </c>
      <c r="C267" s="50" t="s">
        <v>174</v>
      </c>
      <c r="D267" s="50"/>
    </row>
    <row r="268" spans="1:4" x14ac:dyDescent="0.25">
      <c r="A268" s="12" t="str">
        <f t="shared" si="7"/>
        <v>F2253.471</v>
      </c>
      <c r="B268" s="36">
        <f t="shared" si="7"/>
        <v>0</v>
      </c>
      <c r="C268" s="50" t="s">
        <v>175</v>
      </c>
      <c r="D268" s="50"/>
    </row>
    <row r="269" spans="1:4" x14ac:dyDescent="0.25">
      <c r="A269" s="12" t="str">
        <f t="shared" si="7"/>
        <v>F2253.472</v>
      </c>
      <c r="B269" s="36">
        <f t="shared" si="7"/>
        <v>0</v>
      </c>
      <c r="C269" s="50" t="s">
        <v>176</v>
      </c>
      <c r="D269" s="50"/>
    </row>
    <row r="270" spans="1:4" x14ac:dyDescent="0.25">
      <c r="A270" s="12" t="str">
        <f t="shared" si="7"/>
        <v>F2253.48</v>
      </c>
      <c r="B270" s="36">
        <f t="shared" si="7"/>
        <v>0</v>
      </c>
      <c r="C270" s="50" t="s">
        <v>177</v>
      </c>
      <c r="D270" s="50"/>
    </row>
    <row r="271" spans="1:4" x14ac:dyDescent="0.25">
      <c r="A271" s="12" t="str">
        <f t="shared" si="7"/>
        <v>F2253.49</v>
      </c>
      <c r="B271" s="36">
        <f t="shared" si="7"/>
        <v>0</v>
      </c>
      <c r="C271" s="50" t="s">
        <v>178</v>
      </c>
      <c r="D271" s="50"/>
    </row>
    <row r="272" spans="1:4" x14ac:dyDescent="0.25">
      <c r="A272" s="12" t="str">
        <f t="shared" si="7"/>
        <v>F2253.8</v>
      </c>
      <c r="B272" s="36">
        <f t="shared" si="7"/>
        <v>0</v>
      </c>
      <c r="C272" s="50" t="s">
        <v>179</v>
      </c>
      <c r="D272" s="50"/>
    </row>
    <row r="273" spans="1:9" x14ac:dyDescent="0.25">
      <c r="A273" s="12" t="str">
        <f t="shared" si="7"/>
        <v>F5511.16 (Excluding Trans Supv Office)</v>
      </c>
      <c r="B273" s="36">
        <f t="shared" si="7"/>
        <v>0</v>
      </c>
      <c r="C273" s="50" t="s">
        <v>180</v>
      </c>
      <c r="D273" s="50"/>
    </row>
    <row r="274" spans="1:9" x14ac:dyDescent="0.25">
      <c r="A274" s="12" t="str">
        <f t="shared" si="7"/>
        <v>F5511.16 (Trans Supervisor Office)</v>
      </c>
      <c r="B274" s="36">
        <f t="shared" si="7"/>
        <v>0</v>
      </c>
      <c r="C274" s="50" t="s">
        <v>180</v>
      </c>
      <c r="D274" s="50"/>
    </row>
    <row r="275" spans="1:9" x14ac:dyDescent="0.25">
      <c r="A275" s="12" t="str">
        <f t="shared" si="7"/>
        <v>F5511.4</v>
      </c>
      <c r="B275" s="36">
        <f t="shared" si="7"/>
        <v>0</v>
      </c>
      <c r="C275" s="50" t="s">
        <v>182</v>
      </c>
      <c r="D275" s="50"/>
    </row>
    <row r="276" spans="1:9" x14ac:dyDescent="0.25">
      <c r="A276" s="12" t="str">
        <f t="shared" si="7"/>
        <v>F5511.45</v>
      </c>
      <c r="B276" s="36">
        <f t="shared" si="7"/>
        <v>0</v>
      </c>
      <c r="C276" s="50" t="s">
        <v>183</v>
      </c>
      <c r="D276" s="50"/>
    </row>
    <row r="277" spans="1:9" x14ac:dyDescent="0.25">
      <c r="A277" s="12" t="str">
        <f t="shared" si="7"/>
        <v>F5511.8</v>
      </c>
      <c r="B277" s="36">
        <f t="shared" si="7"/>
        <v>0</v>
      </c>
      <c r="C277" s="50" t="s">
        <v>184</v>
      </c>
      <c r="D277" s="50"/>
    </row>
    <row r="278" spans="1:9" x14ac:dyDescent="0.25">
      <c r="A278" s="12" t="str">
        <f t="shared" si="7"/>
        <v>F5541.4</v>
      </c>
      <c r="B278" s="36">
        <f t="shared" si="7"/>
        <v>0</v>
      </c>
      <c r="C278" s="50" t="s">
        <v>185</v>
      </c>
      <c r="D278" s="50"/>
    </row>
    <row r="279" spans="1:9" x14ac:dyDescent="0.25">
      <c r="A279" s="12" t="str">
        <f t="shared" si="7"/>
        <v>F5551.4</v>
      </c>
      <c r="B279" s="36">
        <f t="shared" si="7"/>
        <v>0</v>
      </c>
      <c r="C279" s="50" t="s">
        <v>186</v>
      </c>
      <c r="D279" s="50"/>
    </row>
    <row r="280" spans="1:9" ht="15.6" customHeight="1" x14ac:dyDescent="0.25">
      <c r="A280" s="12" t="str">
        <f t="shared" si="7"/>
        <v>F5582.49</v>
      </c>
      <c r="B280" s="36">
        <f t="shared" si="7"/>
        <v>0</v>
      </c>
      <c r="C280" s="50" t="s">
        <v>187</v>
      </c>
      <c r="D280" s="50"/>
    </row>
    <row r="281" spans="1:9" ht="15.6" customHeight="1" thickBot="1" x14ac:dyDescent="0.3">
      <c r="A281" s="12"/>
      <c r="B281" s="36"/>
      <c r="C281" s="50"/>
      <c r="D281" s="50"/>
    </row>
    <row r="282" spans="1:9" ht="27" customHeight="1" thickBot="1" x14ac:dyDescent="0.3">
      <c r="A282" s="18" t="s">
        <v>63</v>
      </c>
      <c r="B282" s="78" t="e">
        <f>SUM(B250:B281)</f>
        <v>#DIV/0!</v>
      </c>
      <c r="C282" s="203" t="s">
        <v>1727</v>
      </c>
      <c r="D282" s="204"/>
      <c r="E282" s="204"/>
      <c r="F282" s="204"/>
      <c r="G282" s="204"/>
      <c r="H282" s="204"/>
      <c r="I282" s="205"/>
    </row>
    <row r="283" spans="1:9" ht="53.25" customHeight="1" thickBot="1" x14ac:dyDescent="0.35">
      <c r="A283" s="12"/>
      <c r="B283" s="105" t="s">
        <v>1725</v>
      </c>
      <c r="C283" s="197" t="s">
        <v>1726</v>
      </c>
      <c r="D283" s="198"/>
      <c r="E283" s="198"/>
      <c r="F283" s="198"/>
      <c r="G283" s="198"/>
      <c r="H283" s="199"/>
    </row>
    <row r="284" spans="1:9" x14ac:dyDescent="0.25">
      <c r="A284" s="12" t="s">
        <v>52</v>
      </c>
      <c r="B284" s="12">
        <f>+B118</f>
        <v>0</v>
      </c>
      <c r="C284" s="50"/>
      <c r="D284" s="50"/>
    </row>
    <row r="285" spans="1:9" ht="15.75" thickBot="1" x14ac:dyDescent="0.3">
      <c r="A285" s="12"/>
      <c r="B285" s="12"/>
      <c r="C285" s="50"/>
      <c r="D285" s="50"/>
    </row>
    <row r="286" spans="1:9" ht="33" customHeight="1" thickBot="1" x14ac:dyDescent="0.3">
      <c r="A286" s="18" t="s">
        <v>69</v>
      </c>
      <c r="B286" s="17" t="e">
        <f>+B282/B284</f>
        <v>#DIV/0!</v>
      </c>
      <c r="C286" s="203" t="s">
        <v>1728</v>
      </c>
      <c r="D286" s="204"/>
      <c r="E286" s="204"/>
      <c r="F286" s="204"/>
      <c r="G286" s="204"/>
      <c r="H286" s="204"/>
      <c r="I286" s="205"/>
    </row>
    <row r="287" spans="1:9" x14ac:dyDescent="0.25">
      <c r="A287" s="12"/>
      <c r="B287" s="12"/>
      <c r="C287" s="50"/>
      <c r="D287" s="50"/>
    </row>
    <row r="288" spans="1:9" x14ac:dyDescent="0.25">
      <c r="A288" s="12" t="s">
        <v>70</v>
      </c>
      <c r="B288" s="12"/>
      <c r="C288" s="50"/>
      <c r="D288" s="50"/>
    </row>
    <row r="289" spans="1:9" x14ac:dyDescent="0.25">
      <c r="A289" s="23" t="s">
        <v>71</v>
      </c>
      <c r="B289" s="12"/>
      <c r="C289" s="50"/>
      <c r="D289" s="50"/>
    </row>
    <row r="290" spans="1:9" x14ac:dyDescent="0.25">
      <c r="A290" s="12" t="s">
        <v>58</v>
      </c>
      <c r="B290" s="36">
        <f>+B128+B129+B131</f>
        <v>0</v>
      </c>
      <c r="C290" s="50"/>
      <c r="D290" s="50"/>
    </row>
    <row r="291" spans="1:9" x14ac:dyDescent="0.25">
      <c r="A291" s="12" t="s">
        <v>59</v>
      </c>
      <c r="B291" s="36" t="e">
        <f>+B251+B253+B254+B255+B256+B257+B258+B259+B260+B261+B262</f>
        <v>#DIV/0!</v>
      </c>
      <c r="C291" s="50"/>
      <c r="D291" s="50"/>
    </row>
    <row r="292" spans="1:9" x14ac:dyDescent="0.25">
      <c r="A292" s="12" t="s">
        <v>60</v>
      </c>
      <c r="B292" s="15" t="e">
        <f>ROUND(+B290/B291,4)</f>
        <v>#DIV/0!</v>
      </c>
      <c r="C292" s="50"/>
      <c r="D292" s="50"/>
    </row>
    <row r="293" spans="1:9" x14ac:dyDescent="0.25">
      <c r="A293" s="12"/>
      <c r="B293" s="12"/>
      <c r="C293" s="50"/>
      <c r="D293" s="50"/>
    </row>
    <row r="294" spans="1:9" x14ac:dyDescent="0.25">
      <c r="A294" s="23" t="s">
        <v>72</v>
      </c>
      <c r="B294" s="12"/>
      <c r="C294" s="50"/>
      <c r="D294" s="50"/>
    </row>
    <row r="295" spans="1:9" x14ac:dyDescent="0.25">
      <c r="A295" s="12" t="s">
        <v>58</v>
      </c>
      <c r="B295" s="36">
        <f>+B122+B125+B126</f>
        <v>0</v>
      </c>
      <c r="C295" s="50"/>
      <c r="D295" s="50"/>
    </row>
    <row r="296" spans="1:9" ht="15.75" thickBot="1" x14ac:dyDescent="0.3">
      <c r="A296" s="12" t="s">
        <v>59</v>
      </c>
      <c r="B296" s="36">
        <f>SUM(B263:B280)</f>
        <v>0</v>
      </c>
      <c r="C296" s="50"/>
      <c r="D296" s="50"/>
    </row>
    <row r="297" spans="1:9" ht="67.5" customHeight="1" thickBot="1" x14ac:dyDescent="0.3">
      <c r="A297" s="12" t="s">
        <v>60</v>
      </c>
      <c r="B297" s="15" t="e">
        <f>+ROUND(B295/B296,4)</f>
        <v>#DIV/0!</v>
      </c>
      <c r="C297" s="185" t="s">
        <v>272</v>
      </c>
      <c r="D297" s="186"/>
      <c r="E297" s="186"/>
      <c r="F297" s="186"/>
      <c r="G297" s="186"/>
      <c r="H297" s="186"/>
      <c r="I297" s="187"/>
    </row>
    <row r="298" spans="1:9" ht="45.75" thickBot="1" x14ac:dyDescent="0.3">
      <c r="A298" s="12"/>
      <c r="B298" s="105" t="s">
        <v>1729</v>
      </c>
      <c r="C298" s="50"/>
      <c r="D298" s="50"/>
    </row>
    <row r="299" spans="1:9" x14ac:dyDescent="0.25">
      <c r="A299" s="16" t="s">
        <v>56</v>
      </c>
      <c r="B299" s="22" t="str">
        <f>+B249</f>
        <v>2019-20</v>
      </c>
      <c r="C299" s="26" t="str">
        <f>+C250</f>
        <v>Account Title for Column H of Tab 17:</v>
      </c>
      <c r="D299" s="50"/>
    </row>
    <row r="300" spans="1:9" x14ac:dyDescent="0.25">
      <c r="A300" s="12" t="s">
        <v>49</v>
      </c>
      <c r="B300" s="71" t="e">
        <f>+B251*(1-B$292)</f>
        <v>#DIV/0!</v>
      </c>
      <c r="C300" s="50" t="s">
        <v>181</v>
      </c>
      <c r="D300" s="50"/>
    </row>
    <row r="301" spans="1:9" x14ac:dyDescent="0.25">
      <c r="A301" s="12" t="s">
        <v>41</v>
      </c>
      <c r="B301" s="71"/>
      <c r="C301" s="50"/>
      <c r="D301" s="50"/>
    </row>
    <row r="302" spans="1:9" x14ac:dyDescent="0.25">
      <c r="A302" s="12" t="str">
        <f>+A253</f>
        <v>A2250.15</v>
      </c>
      <c r="B302" s="71" t="e">
        <f>+B253*(1-B$292)</f>
        <v>#DIV/0!</v>
      </c>
      <c r="C302" s="50" t="s">
        <v>160</v>
      </c>
      <c r="D302" s="50"/>
    </row>
    <row r="303" spans="1:9" x14ac:dyDescent="0.25">
      <c r="A303" s="12" t="str">
        <f t="shared" ref="A303:A329" si="8">+A254</f>
        <v>A2250.16</v>
      </c>
      <c r="B303" s="71" t="e">
        <f t="shared" ref="B303:B311" si="9">+B254*(1-B$292)</f>
        <v>#DIV/0!</v>
      </c>
      <c r="C303" s="50" t="s">
        <v>161</v>
      </c>
      <c r="D303" s="50"/>
    </row>
    <row r="304" spans="1:9" x14ac:dyDescent="0.25">
      <c r="A304" s="12" t="str">
        <f t="shared" si="8"/>
        <v>A2250.2</v>
      </c>
      <c r="B304" s="71" t="e">
        <f t="shared" si="9"/>
        <v>#DIV/0!</v>
      </c>
      <c r="C304" s="50" t="s">
        <v>162</v>
      </c>
      <c r="D304" s="50"/>
    </row>
    <row r="305" spans="1:4" x14ac:dyDescent="0.25">
      <c r="A305" s="12" t="str">
        <f t="shared" si="8"/>
        <v>A2250.4</v>
      </c>
      <c r="B305" s="71" t="e">
        <f t="shared" si="9"/>
        <v>#DIV/0!</v>
      </c>
      <c r="C305" s="50" t="s">
        <v>163</v>
      </c>
      <c r="D305" s="50"/>
    </row>
    <row r="306" spans="1:4" x14ac:dyDescent="0.25">
      <c r="A306" s="12" t="str">
        <f t="shared" si="8"/>
        <v>A2250.45</v>
      </c>
      <c r="B306" s="71" t="e">
        <f t="shared" si="9"/>
        <v>#DIV/0!</v>
      </c>
      <c r="C306" s="50" t="s">
        <v>164</v>
      </c>
      <c r="D306" s="50"/>
    </row>
    <row r="307" spans="1:4" x14ac:dyDescent="0.25">
      <c r="A307" s="12" t="str">
        <f t="shared" si="8"/>
        <v>A2250.471</v>
      </c>
      <c r="B307" s="71" t="e">
        <f t="shared" si="9"/>
        <v>#DIV/0!</v>
      </c>
      <c r="C307" s="50" t="s">
        <v>165</v>
      </c>
      <c r="D307" s="50"/>
    </row>
    <row r="308" spans="1:4" x14ac:dyDescent="0.25">
      <c r="A308" s="12" t="str">
        <f t="shared" si="8"/>
        <v>A2250.472</v>
      </c>
      <c r="B308" s="71" t="e">
        <f t="shared" si="9"/>
        <v>#DIV/0!</v>
      </c>
      <c r="C308" s="50" t="s">
        <v>166</v>
      </c>
      <c r="D308" s="50"/>
    </row>
    <row r="309" spans="1:4" x14ac:dyDescent="0.25">
      <c r="A309" s="12" t="str">
        <f t="shared" si="8"/>
        <v>A2250.473</v>
      </c>
      <c r="B309" s="71" t="e">
        <f t="shared" si="9"/>
        <v>#DIV/0!</v>
      </c>
      <c r="C309" s="50" t="s">
        <v>167</v>
      </c>
      <c r="D309" s="50"/>
    </row>
    <row r="310" spans="1:4" x14ac:dyDescent="0.25">
      <c r="A310" s="12" t="str">
        <f t="shared" si="8"/>
        <v>A2250.48</v>
      </c>
      <c r="B310" s="71" t="e">
        <f t="shared" si="9"/>
        <v>#DIV/0!</v>
      </c>
      <c r="C310" s="50" t="s">
        <v>168</v>
      </c>
      <c r="D310" s="50"/>
    </row>
    <row r="311" spans="1:4" x14ac:dyDescent="0.25">
      <c r="A311" s="12" t="str">
        <f t="shared" si="8"/>
        <v>A2250.49</v>
      </c>
      <c r="B311" s="71" t="e">
        <f t="shared" si="9"/>
        <v>#DIV/0!</v>
      </c>
      <c r="C311" s="50" t="s">
        <v>169</v>
      </c>
      <c r="D311" s="50"/>
    </row>
    <row r="312" spans="1:4" x14ac:dyDescent="0.25">
      <c r="A312" s="12" t="str">
        <f t="shared" si="8"/>
        <v>F2253.15</v>
      </c>
      <c r="B312" s="71" t="e">
        <f>+B263*(1-B$297)</f>
        <v>#DIV/0!</v>
      </c>
      <c r="C312" s="50" t="s">
        <v>170</v>
      </c>
      <c r="D312" s="50"/>
    </row>
    <row r="313" spans="1:4" x14ac:dyDescent="0.25">
      <c r="A313" s="12" t="str">
        <f t="shared" si="8"/>
        <v>F2253.16</v>
      </c>
      <c r="B313" s="71" t="e">
        <f t="shared" ref="B313:B329" si="10">+B264*(1-B$297)</f>
        <v>#DIV/0!</v>
      </c>
      <c r="C313" s="50" t="s">
        <v>171</v>
      </c>
      <c r="D313" s="50"/>
    </row>
    <row r="314" spans="1:4" x14ac:dyDescent="0.25">
      <c r="A314" s="12" t="str">
        <f t="shared" si="8"/>
        <v>F2253.2</v>
      </c>
      <c r="B314" s="71" t="e">
        <f t="shared" si="10"/>
        <v>#DIV/0!</v>
      </c>
      <c r="C314" s="50" t="s">
        <v>172</v>
      </c>
      <c r="D314" s="50"/>
    </row>
    <row r="315" spans="1:4" x14ac:dyDescent="0.25">
      <c r="A315" s="12" t="str">
        <f t="shared" si="8"/>
        <v>F2253.4</v>
      </c>
      <c r="B315" s="71" t="e">
        <f t="shared" si="10"/>
        <v>#DIV/0!</v>
      </c>
      <c r="C315" s="50" t="s">
        <v>173</v>
      </c>
      <c r="D315" s="50"/>
    </row>
    <row r="316" spans="1:4" x14ac:dyDescent="0.25">
      <c r="A316" s="12" t="str">
        <f t="shared" si="8"/>
        <v>F2253.45</v>
      </c>
      <c r="B316" s="71" t="e">
        <f t="shared" si="10"/>
        <v>#DIV/0!</v>
      </c>
      <c r="C316" s="50" t="s">
        <v>174</v>
      </c>
      <c r="D316" s="50"/>
    </row>
    <row r="317" spans="1:4" x14ac:dyDescent="0.25">
      <c r="A317" s="12" t="str">
        <f t="shared" si="8"/>
        <v>F2253.471</v>
      </c>
      <c r="B317" s="71" t="e">
        <f t="shared" si="10"/>
        <v>#DIV/0!</v>
      </c>
      <c r="C317" s="50" t="s">
        <v>175</v>
      </c>
      <c r="D317" s="50"/>
    </row>
    <row r="318" spans="1:4" x14ac:dyDescent="0.25">
      <c r="A318" s="12" t="str">
        <f t="shared" si="8"/>
        <v>F2253.472</v>
      </c>
      <c r="B318" s="71" t="e">
        <f t="shared" si="10"/>
        <v>#DIV/0!</v>
      </c>
      <c r="C318" s="50" t="s">
        <v>176</v>
      </c>
      <c r="D318" s="50"/>
    </row>
    <row r="319" spans="1:4" x14ac:dyDescent="0.25">
      <c r="A319" s="12" t="str">
        <f t="shared" si="8"/>
        <v>F2253.48</v>
      </c>
      <c r="B319" s="71" t="e">
        <f t="shared" si="10"/>
        <v>#DIV/0!</v>
      </c>
      <c r="C319" s="50" t="s">
        <v>177</v>
      </c>
      <c r="D319" s="50"/>
    </row>
    <row r="320" spans="1:4" x14ac:dyDescent="0.25">
      <c r="A320" s="12" t="str">
        <f t="shared" si="8"/>
        <v>F2253.49</v>
      </c>
      <c r="B320" s="71" t="e">
        <f t="shared" si="10"/>
        <v>#DIV/0!</v>
      </c>
      <c r="C320" s="50" t="s">
        <v>178</v>
      </c>
      <c r="D320" s="50"/>
    </row>
    <row r="321" spans="1:5" x14ac:dyDescent="0.25">
      <c r="A321" s="12" t="str">
        <f t="shared" si="8"/>
        <v>F2253.8</v>
      </c>
      <c r="B321" s="71" t="e">
        <f t="shared" si="10"/>
        <v>#DIV/0!</v>
      </c>
      <c r="C321" s="50" t="s">
        <v>179</v>
      </c>
      <c r="D321" s="50"/>
    </row>
    <row r="322" spans="1:5" x14ac:dyDescent="0.25">
      <c r="A322" s="12" t="str">
        <f t="shared" si="8"/>
        <v>F5511.16 (Excluding Trans Supv Office)</v>
      </c>
      <c r="B322" s="71" t="e">
        <f t="shared" si="10"/>
        <v>#DIV/0!</v>
      </c>
      <c r="C322" s="50" t="s">
        <v>180</v>
      </c>
      <c r="D322" s="50"/>
    </row>
    <row r="323" spans="1:5" x14ac:dyDescent="0.25">
      <c r="A323" s="12" t="str">
        <f t="shared" si="8"/>
        <v>F5511.16 (Trans Supervisor Office)</v>
      </c>
      <c r="B323" s="71" t="e">
        <f t="shared" si="10"/>
        <v>#DIV/0!</v>
      </c>
      <c r="C323" s="50" t="s">
        <v>180</v>
      </c>
      <c r="D323" s="50"/>
    </row>
    <row r="324" spans="1:5" x14ac:dyDescent="0.25">
      <c r="A324" s="12" t="str">
        <f t="shared" si="8"/>
        <v>F5511.4</v>
      </c>
      <c r="B324" s="71" t="e">
        <f t="shared" si="10"/>
        <v>#DIV/0!</v>
      </c>
      <c r="C324" s="50" t="s">
        <v>182</v>
      </c>
      <c r="D324" s="50"/>
    </row>
    <row r="325" spans="1:5" x14ac:dyDescent="0.25">
      <c r="A325" s="12" t="str">
        <f t="shared" si="8"/>
        <v>F5511.45</v>
      </c>
      <c r="B325" s="71" t="e">
        <f t="shared" si="10"/>
        <v>#DIV/0!</v>
      </c>
      <c r="C325" s="50" t="s">
        <v>183</v>
      </c>
      <c r="D325" s="50"/>
    </row>
    <row r="326" spans="1:5" x14ac:dyDescent="0.25">
      <c r="A326" s="12" t="str">
        <f t="shared" si="8"/>
        <v>F5511.8</v>
      </c>
      <c r="B326" s="71" t="e">
        <f t="shared" si="10"/>
        <v>#DIV/0!</v>
      </c>
      <c r="C326" s="50" t="s">
        <v>184</v>
      </c>
      <c r="D326" s="50"/>
    </row>
    <row r="327" spans="1:5" x14ac:dyDescent="0.25">
      <c r="A327" s="12" t="str">
        <f t="shared" si="8"/>
        <v>F5541.4</v>
      </c>
      <c r="B327" s="71" t="e">
        <f t="shared" si="10"/>
        <v>#DIV/0!</v>
      </c>
      <c r="C327" s="50" t="s">
        <v>185</v>
      </c>
      <c r="D327" s="50"/>
    </row>
    <row r="328" spans="1:5" x14ac:dyDescent="0.25">
      <c r="A328" s="12" t="str">
        <f t="shared" si="8"/>
        <v>F5551.4</v>
      </c>
      <c r="B328" s="71" t="e">
        <f t="shared" si="10"/>
        <v>#DIV/0!</v>
      </c>
      <c r="C328" s="50" t="s">
        <v>186</v>
      </c>
      <c r="D328" s="50"/>
    </row>
    <row r="329" spans="1:5" x14ac:dyDescent="0.25">
      <c r="A329" s="12" t="str">
        <f t="shared" si="8"/>
        <v>F5582.49</v>
      </c>
      <c r="B329" s="71" t="e">
        <f t="shared" si="10"/>
        <v>#DIV/0!</v>
      </c>
      <c r="C329" s="50" t="s">
        <v>187</v>
      </c>
      <c r="D329" s="50"/>
    </row>
    <row r="330" spans="1:5" ht="15.75" thickBot="1" x14ac:dyDescent="0.3">
      <c r="A330" s="12"/>
      <c r="B330" s="36"/>
      <c r="C330" s="50"/>
      <c r="D330" s="50"/>
    </row>
    <row r="331" spans="1:5" ht="15.75" thickBot="1" x14ac:dyDescent="0.3">
      <c r="A331" s="16" t="s">
        <v>61</v>
      </c>
      <c r="B331" s="37" t="e">
        <f>SUM(B300:B330)</f>
        <v>#DIV/0!</v>
      </c>
      <c r="C331" s="107" t="s">
        <v>1730</v>
      </c>
      <c r="D331" s="108"/>
      <c r="E331" s="109"/>
    </row>
    <row r="332" spans="1:5" ht="16.5" thickTop="1" thickBot="1" x14ac:dyDescent="0.3">
      <c r="A332" s="12"/>
      <c r="B332" s="12"/>
      <c r="C332" s="50"/>
      <c r="D332" s="50"/>
    </row>
    <row r="333" spans="1:5" ht="15.75" thickBot="1" x14ac:dyDescent="0.3">
      <c r="A333" s="18" t="s">
        <v>62</v>
      </c>
      <c r="B333" s="17" t="e">
        <f>+B331/B284</f>
        <v>#DIV/0!</v>
      </c>
      <c r="C333" s="107" t="s">
        <v>1731</v>
      </c>
      <c r="D333" s="108"/>
      <c r="E333" s="109"/>
    </row>
    <row r="334" spans="1:5" ht="45.75" thickBot="1" x14ac:dyDescent="0.3">
      <c r="A334" s="12"/>
      <c r="B334" s="105" t="s">
        <v>1732</v>
      </c>
      <c r="C334" s="50"/>
      <c r="D334" s="50"/>
    </row>
    <row r="335" spans="1:5" x14ac:dyDescent="0.25">
      <c r="A335" s="16" t="s">
        <v>64</v>
      </c>
      <c r="B335" s="22" t="str">
        <f>+B299</f>
        <v>2019-20</v>
      </c>
      <c r="C335" s="26" t="str">
        <f>+C299</f>
        <v>Account Title for Column H of Tab 17:</v>
      </c>
      <c r="D335" s="50"/>
    </row>
    <row r="336" spans="1:5" x14ac:dyDescent="0.25">
      <c r="A336" s="12" t="s">
        <v>49</v>
      </c>
      <c r="B336" s="71" t="e">
        <f>+B251-B300</f>
        <v>#DIV/0!</v>
      </c>
      <c r="C336" s="50" t="s">
        <v>181</v>
      </c>
      <c r="D336" s="50"/>
    </row>
    <row r="337" spans="1:4" x14ac:dyDescent="0.25">
      <c r="A337" s="12" t="s">
        <v>41</v>
      </c>
      <c r="B337" s="71"/>
      <c r="C337" s="50"/>
      <c r="D337" s="50"/>
    </row>
    <row r="338" spans="1:4" x14ac:dyDescent="0.25">
      <c r="A338" s="12" t="str">
        <f>+A302</f>
        <v>A2250.15</v>
      </c>
      <c r="B338" s="71" t="e">
        <f t="shared" ref="B338:B365" si="11">+B253-B302</f>
        <v>#DIV/0!</v>
      </c>
      <c r="C338" s="50" t="s">
        <v>160</v>
      </c>
      <c r="D338" s="50"/>
    </row>
    <row r="339" spans="1:4" x14ac:dyDescent="0.25">
      <c r="A339" s="12" t="str">
        <f t="shared" ref="A339:A359" si="12">+A303</f>
        <v>A2250.16</v>
      </c>
      <c r="B339" s="71" t="e">
        <f t="shared" si="11"/>
        <v>#DIV/0!</v>
      </c>
      <c r="C339" s="50" t="s">
        <v>161</v>
      </c>
      <c r="D339" s="50"/>
    </row>
    <row r="340" spans="1:4" x14ac:dyDescent="0.25">
      <c r="A340" s="12" t="str">
        <f t="shared" si="12"/>
        <v>A2250.2</v>
      </c>
      <c r="B340" s="71" t="e">
        <f t="shared" si="11"/>
        <v>#DIV/0!</v>
      </c>
      <c r="C340" s="50" t="s">
        <v>162</v>
      </c>
      <c r="D340" s="50"/>
    </row>
    <row r="341" spans="1:4" x14ac:dyDescent="0.25">
      <c r="A341" s="12" t="str">
        <f t="shared" si="12"/>
        <v>A2250.4</v>
      </c>
      <c r="B341" s="71" t="e">
        <f t="shared" si="11"/>
        <v>#DIV/0!</v>
      </c>
      <c r="C341" s="50" t="s">
        <v>163</v>
      </c>
      <c r="D341" s="50"/>
    </row>
    <row r="342" spans="1:4" x14ac:dyDescent="0.25">
      <c r="A342" s="12" t="str">
        <f t="shared" si="12"/>
        <v>A2250.45</v>
      </c>
      <c r="B342" s="71" t="e">
        <f t="shared" si="11"/>
        <v>#DIV/0!</v>
      </c>
      <c r="C342" s="50" t="s">
        <v>164</v>
      </c>
      <c r="D342" s="50"/>
    </row>
    <row r="343" spans="1:4" x14ac:dyDescent="0.25">
      <c r="A343" s="12" t="str">
        <f t="shared" si="12"/>
        <v>A2250.471</v>
      </c>
      <c r="B343" s="71" t="e">
        <f t="shared" si="11"/>
        <v>#DIV/0!</v>
      </c>
      <c r="C343" s="50" t="s">
        <v>165</v>
      </c>
      <c r="D343" s="50"/>
    </row>
    <row r="344" spans="1:4" x14ac:dyDescent="0.25">
      <c r="A344" s="12" t="str">
        <f t="shared" si="12"/>
        <v>A2250.472</v>
      </c>
      <c r="B344" s="71" t="e">
        <f t="shared" si="11"/>
        <v>#DIV/0!</v>
      </c>
      <c r="C344" s="50" t="s">
        <v>166</v>
      </c>
      <c r="D344" s="50"/>
    </row>
    <row r="345" spans="1:4" x14ac:dyDescent="0.25">
      <c r="A345" s="12" t="str">
        <f t="shared" si="12"/>
        <v>A2250.473</v>
      </c>
      <c r="B345" s="71" t="e">
        <f t="shared" si="11"/>
        <v>#DIV/0!</v>
      </c>
      <c r="C345" s="50" t="s">
        <v>167</v>
      </c>
      <c r="D345" s="50"/>
    </row>
    <row r="346" spans="1:4" x14ac:dyDescent="0.25">
      <c r="A346" s="12" t="str">
        <f t="shared" si="12"/>
        <v>A2250.48</v>
      </c>
      <c r="B346" s="71" t="e">
        <f t="shared" si="11"/>
        <v>#DIV/0!</v>
      </c>
      <c r="C346" s="50" t="s">
        <v>168</v>
      </c>
      <c r="D346" s="50"/>
    </row>
    <row r="347" spans="1:4" x14ac:dyDescent="0.25">
      <c r="A347" s="12" t="str">
        <f t="shared" si="12"/>
        <v>A2250.49</v>
      </c>
      <c r="B347" s="71" t="e">
        <f t="shared" si="11"/>
        <v>#DIV/0!</v>
      </c>
      <c r="C347" s="50" t="s">
        <v>169</v>
      </c>
      <c r="D347" s="50"/>
    </row>
    <row r="348" spans="1:4" x14ac:dyDescent="0.25">
      <c r="A348" s="12" t="str">
        <f t="shared" si="12"/>
        <v>F2253.15</v>
      </c>
      <c r="B348" s="71" t="e">
        <f t="shared" si="11"/>
        <v>#DIV/0!</v>
      </c>
      <c r="C348" s="50" t="s">
        <v>170</v>
      </c>
      <c r="D348" s="50"/>
    </row>
    <row r="349" spans="1:4" x14ac:dyDescent="0.25">
      <c r="A349" s="12" t="str">
        <f t="shared" si="12"/>
        <v>F2253.16</v>
      </c>
      <c r="B349" s="71" t="e">
        <f t="shared" si="11"/>
        <v>#DIV/0!</v>
      </c>
      <c r="C349" s="50" t="s">
        <v>171</v>
      </c>
      <c r="D349" s="50"/>
    </row>
    <row r="350" spans="1:4" x14ac:dyDescent="0.25">
      <c r="A350" s="12" t="str">
        <f t="shared" si="12"/>
        <v>F2253.2</v>
      </c>
      <c r="B350" s="71" t="e">
        <f t="shared" si="11"/>
        <v>#DIV/0!</v>
      </c>
      <c r="C350" s="50" t="s">
        <v>172</v>
      </c>
      <c r="D350" s="50"/>
    </row>
    <row r="351" spans="1:4" x14ac:dyDescent="0.25">
      <c r="A351" s="12" t="str">
        <f t="shared" si="12"/>
        <v>F2253.4</v>
      </c>
      <c r="B351" s="71" t="e">
        <f t="shared" si="11"/>
        <v>#DIV/0!</v>
      </c>
      <c r="C351" s="50" t="s">
        <v>173</v>
      </c>
      <c r="D351" s="50"/>
    </row>
    <row r="352" spans="1:4" x14ac:dyDescent="0.25">
      <c r="A352" s="12" t="str">
        <f t="shared" si="12"/>
        <v>F2253.45</v>
      </c>
      <c r="B352" s="71" t="e">
        <f t="shared" si="11"/>
        <v>#DIV/0!</v>
      </c>
      <c r="C352" s="50" t="s">
        <v>174</v>
      </c>
      <c r="D352" s="50"/>
    </row>
    <row r="353" spans="1:4" x14ac:dyDescent="0.25">
      <c r="A353" s="12" t="str">
        <f t="shared" si="12"/>
        <v>F2253.471</v>
      </c>
      <c r="B353" s="71" t="e">
        <f t="shared" si="11"/>
        <v>#DIV/0!</v>
      </c>
      <c r="C353" s="50" t="s">
        <v>175</v>
      </c>
      <c r="D353" s="50"/>
    </row>
    <row r="354" spans="1:4" x14ac:dyDescent="0.25">
      <c r="A354" s="12" t="str">
        <f t="shared" si="12"/>
        <v>F2253.472</v>
      </c>
      <c r="B354" s="71" t="e">
        <f t="shared" si="11"/>
        <v>#DIV/0!</v>
      </c>
      <c r="C354" s="50" t="s">
        <v>176</v>
      </c>
      <c r="D354" s="50"/>
    </row>
    <row r="355" spans="1:4" x14ac:dyDescent="0.25">
      <c r="A355" s="12" t="str">
        <f t="shared" si="12"/>
        <v>F2253.48</v>
      </c>
      <c r="B355" s="71" t="e">
        <f t="shared" si="11"/>
        <v>#DIV/0!</v>
      </c>
      <c r="C355" s="50" t="s">
        <v>177</v>
      </c>
      <c r="D355" s="50"/>
    </row>
    <row r="356" spans="1:4" x14ac:dyDescent="0.25">
      <c r="A356" s="12" t="str">
        <f t="shared" si="12"/>
        <v>F2253.49</v>
      </c>
      <c r="B356" s="71" t="e">
        <f t="shared" si="11"/>
        <v>#DIV/0!</v>
      </c>
      <c r="C356" s="50" t="s">
        <v>178</v>
      </c>
      <c r="D356" s="50"/>
    </row>
    <row r="357" spans="1:4" x14ac:dyDescent="0.25">
      <c r="A357" s="12" t="str">
        <f t="shared" si="12"/>
        <v>F2253.8</v>
      </c>
      <c r="B357" s="71" t="e">
        <f t="shared" si="11"/>
        <v>#DIV/0!</v>
      </c>
      <c r="C357" s="50" t="s">
        <v>179</v>
      </c>
      <c r="D357" s="50"/>
    </row>
    <row r="358" spans="1:4" x14ac:dyDescent="0.25">
      <c r="A358" s="12" t="str">
        <f t="shared" si="12"/>
        <v>F5511.16 (Excluding Trans Supv Office)</v>
      </c>
      <c r="B358" s="71" t="e">
        <f t="shared" si="11"/>
        <v>#DIV/0!</v>
      </c>
      <c r="C358" s="50" t="s">
        <v>180</v>
      </c>
      <c r="D358" s="50"/>
    </row>
    <row r="359" spans="1:4" x14ac:dyDescent="0.25">
      <c r="A359" s="12" t="str">
        <f t="shared" si="12"/>
        <v>F5511.16 (Trans Supervisor Office)</v>
      </c>
      <c r="B359" s="71" t="e">
        <f t="shared" si="11"/>
        <v>#DIV/0!</v>
      </c>
      <c r="C359" s="50" t="s">
        <v>180</v>
      </c>
      <c r="D359" s="50"/>
    </row>
    <row r="360" spans="1:4" x14ac:dyDescent="0.25">
      <c r="A360" s="12" t="str">
        <f>+A324</f>
        <v>F5511.4</v>
      </c>
      <c r="B360" s="71" t="e">
        <f t="shared" si="11"/>
        <v>#DIV/0!</v>
      </c>
      <c r="C360" s="50" t="s">
        <v>182</v>
      </c>
      <c r="D360" s="50"/>
    </row>
    <row r="361" spans="1:4" x14ac:dyDescent="0.25">
      <c r="A361" s="12" t="str">
        <f>+A325</f>
        <v>F5511.45</v>
      </c>
      <c r="B361" s="71" t="e">
        <f t="shared" si="11"/>
        <v>#DIV/0!</v>
      </c>
      <c r="C361" s="50" t="s">
        <v>183</v>
      </c>
      <c r="D361" s="50"/>
    </row>
    <row r="362" spans="1:4" x14ac:dyDescent="0.25">
      <c r="A362" s="12" t="str">
        <f>+A326</f>
        <v>F5511.8</v>
      </c>
      <c r="B362" s="71" t="e">
        <f t="shared" si="11"/>
        <v>#DIV/0!</v>
      </c>
      <c r="C362" s="50" t="s">
        <v>184</v>
      </c>
      <c r="D362" s="50"/>
    </row>
    <row r="363" spans="1:4" x14ac:dyDescent="0.25">
      <c r="A363" s="12" t="str">
        <f t="shared" ref="A363:A365" si="13">+A327</f>
        <v>F5541.4</v>
      </c>
      <c r="B363" s="71" t="e">
        <f t="shared" si="11"/>
        <v>#DIV/0!</v>
      </c>
      <c r="C363" s="50" t="s">
        <v>185</v>
      </c>
      <c r="D363" s="50"/>
    </row>
    <row r="364" spans="1:4" x14ac:dyDescent="0.25">
      <c r="A364" s="12" t="str">
        <f t="shared" si="13"/>
        <v>F5551.4</v>
      </c>
      <c r="B364" s="71" t="e">
        <f t="shared" si="11"/>
        <v>#DIV/0!</v>
      </c>
      <c r="C364" s="50" t="s">
        <v>186</v>
      </c>
      <c r="D364" s="50"/>
    </row>
    <row r="365" spans="1:4" x14ac:dyDescent="0.25">
      <c r="A365" s="12" t="str">
        <f t="shared" si="13"/>
        <v>F5582.49</v>
      </c>
      <c r="B365" s="71" t="e">
        <f t="shared" si="11"/>
        <v>#DIV/0!</v>
      </c>
      <c r="C365" s="50" t="s">
        <v>187</v>
      </c>
      <c r="D365" s="50"/>
    </row>
    <row r="366" spans="1:4" x14ac:dyDescent="0.25">
      <c r="A366" s="12"/>
      <c r="B366" s="36"/>
      <c r="C366" s="50"/>
      <c r="D366" s="50"/>
    </row>
    <row r="367" spans="1:4" ht="15.75" thickBot="1" x14ac:dyDescent="0.3">
      <c r="A367" s="16" t="s">
        <v>65</v>
      </c>
      <c r="B367" s="37" t="e">
        <f>SUM(B336:B366)</f>
        <v>#DIV/0!</v>
      </c>
      <c r="C367" s="50"/>
      <c r="D367" s="50"/>
    </row>
    <row r="368" spans="1:4" ht="16.5" thickTop="1" thickBot="1" x14ac:dyDescent="0.3">
      <c r="A368" s="12"/>
      <c r="B368" s="41"/>
      <c r="C368" s="50"/>
      <c r="D368" s="50"/>
    </row>
    <row r="369" spans="1:5" ht="15.75" thickBot="1" x14ac:dyDescent="0.3">
      <c r="A369" s="104" t="s">
        <v>82</v>
      </c>
      <c r="B369" s="22" t="str">
        <f>+B335</f>
        <v>2019-20</v>
      </c>
      <c r="C369" s="50"/>
      <c r="D369" s="50"/>
    </row>
    <row r="370" spans="1:5" ht="15.75" thickBot="1" x14ac:dyDescent="0.3">
      <c r="A370" s="12"/>
      <c r="B370" s="41"/>
      <c r="C370" s="50"/>
      <c r="D370" s="50"/>
    </row>
    <row r="371" spans="1:5" ht="15.75" thickBot="1" x14ac:dyDescent="0.3">
      <c r="A371" s="12" t="str">
        <f>A135</f>
        <v>Section 611 - Original Allocation</v>
      </c>
      <c r="B371" s="71">
        <f>B135</f>
        <v>0</v>
      </c>
      <c r="C371" s="102" t="s">
        <v>1733</v>
      </c>
      <c r="D371" s="103"/>
      <c r="E371" s="103"/>
    </row>
    <row r="372" spans="1:5" ht="15.75" thickBot="1" x14ac:dyDescent="0.3">
      <c r="A372" s="12"/>
      <c r="B372" s="41"/>
    </row>
    <row r="373" spans="1:5" ht="15.75" thickBot="1" x14ac:dyDescent="0.3">
      <c r="A373" s="12" t="str">
        <f>A137</f>
        <v>Section 619 - Original Allocation</v>
      </c>
      <c r="B373" s="71">
        <f>B137</f>
        <v>0</v>
      </c>
      <c r="C373" s="102" t="s">
        <v>1734</v>
      </c>
      <c r="D373" s="103"/>
      <c r="E373" s="103"/>
    </row>
    <row r="374" spans="1:5" x14ac:dyDescent="0.25">
      <c r="A374" s="12"/>
      <c r="B374" s="36"/>
    </row>
    <row r="376" spans="1:5" x14ac:dyDescent="0.25">
      <c r="B376" s="44" t="e">
        <f>+B367+B331-B282</f>
        <v>#DIV/0!</v>
      </c>
    </row>
    <row r="379" spans="1:5" x14ac:dyDescent="0.25">
      <c r="B379" s="51" t="s">
        <v>190</v>
      </c>
    </row>
    <row r="380" spans="1:5" x14ac:dyDescent="0.25">
      <c r="B380" s="52" t="s">
        <v>191</v>
      </c>
    </row>
    <row r="381" spans="1:5" x14ac:dyDescent="0.25">
      <c r="B381" s="52" t="s">
        <v>192</v>
      </c>
    </row>
  </sheetData>
  <mergeCells count="7">
    <mergeCell ref="C297:I297"/>
    <mergeCell ref="D100:H105"/>
    <mergeCell ref="D107:H110"/>
    <mergeCell ref="D248:I248"/>
    <mergeCell ref="C282:I282"/>
    <mergeCell ref="C283:H283"/>
    <mergeCell ref="C286:I28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19A36-D280-4DB0-B3DD-4098460643BC}">
  <sheetPr>
    <pageSetUpPr fitToPage="1"/>
  </sheetPr>
  <dimension ref="A1:U217"/>
  <sheetViews>
    <sheetView topLeftCell="A110" workbookViewId="0">
      <selection activeCell="A110"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1743</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1744</v>
      </c>
      <c r="G12" s="92"/>
      <c r="H12" s="92"/>
      <c r="I12" s="92"/>
      <c r="J12" s="92"/>
      <c r="K12" s="93"/>
    </row>
    <row r="13" spans="1:11" x14ac:dyDescent="0.25">
      <c r="A13" s="3" t="s">
        <v>16</v>
      </c>
      <c r="C13" s="62"/>
      <c r="D13" s="1"/>
    </row>
    <row r="14" spans="1:11" ht="46.5" customHeight="1" x14ac:dyDescent="0.25">
      <c r="A14" s="13" t="s">
        <v>227</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1754</v>
      </c>
    </row>
    <row r="23" spans="1:21" ht="15" customHeight="1" x14ac:dyDescent="0.25">
      <c r="A23" s="3" t="s">
        <v>145</v>
      </c>
      <c r="C23" s="56"/>
      <c r="D23" s="1"/>
      <c r="N23" s="182" t="s">
        <v>1717</v>
      </c>
      <c r="O23" s="182"/>
      <c r="P23" s="182"/>
      <c r="Q23" s="182"/>
      <c r="R23" s="182"/>
      <c r="S23" s="182"/>
      <c r="T23" s="182"/>
      <c r="U23" s="182"/>
    </row>
    <row r="24" spans="1:21" x14ac:dyDescent="0.25">
      <c r="A24" s="3" t="s">
        <v>1</v>
      </c>
      <c r="C24" s="56"/>
      <c r="D24" s="1"/>
      <c r="F24" t="s">
        <v>1745</v>
      </c>
      <c r="N24" s="182"/>
      <c r="O24" s="182"/>
      <c r="P24" s="182"/>
      <c r="Q24" s="182"/>
      <c r="R24" s="182"/>
      <c r="S24" s="182"/>
      <c r="T24" s="182"/>
      <c r="U24" s="182"/>
    </row>
    <row r="25" spans="1:21" x14ac:dyDescent="0.25">
      <c r="A25" s="3" t="s">
        <v>6</v>
      </c>
      <c r="C25" s="56"/>
      <c r="D25" s="1"/>
      <c r="F25" t="s">
        <v>1746</v>
      </c>
    </row>
    <row r="26" spans="1:21" x14ac:dyDescent="0.25">
      <c r="A26" s="3" t="s">
        <v>147</v>
      </c>
      <c r="C26" s="56"/>
      <c r="D26" s="1"/>
      <c r="F26" t="s">
        <v>1747</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2021-22 Budget</v>
      </c>
      <c r="D36" s="1"/>
      <c r="E36" t="s">
        <v>1748</v>
      </c>
    </row>
    <row r="37" spans="1:5" x14ac:dyDescent="0.25">
      <c r="A37" s="3" t="s">
        <v>217</v>
      </c>
      <c r="C37" s="60"/>
      <c r="D37" s="1"/>
      <c r="E37" t="s">
        <v>1749</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2021-22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1750</v>
      </c>
    </row>
    <row r="45" spans="1:5" x14ac:dyDescent="0.25">
      <c r="A45" s="3" t="s">
        <v>153</v>
      </c>
      <c r="C45" s="66"/>
      <c r="D45" s="1"/>
      <c r="E45" t="s">
        <v>1751</v>
      </c>
    </row>
    <row r="46" spans="1:5" x14ac:dyDescent="0.25">
      <c r="A46" s="83" t="s">
        <v>221</v>
      </c>
      <c r="B46" s="98"/>
      <c r="C46" s="33"/>
      <c r="D46" s="1"/>
      <c r="E46" t="s">
        <v>1752</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07" t="s">
        <v>1753</v>
      </c>
      <c r="F50" s="207"/>
      <c r="G50" s="207"/>
      <c r="H50" s="207"/>
      <c r="I50" s="207"/>
      <c r="J50" s="207"/>
      <c r="K50" s="135" t="s">
        <v>1718</v>
      </c>
    </row>
    <row r="51" spans="1:11" ht="15.75" thickBot="1" x14ac:dyDescent="0.3">
      <c r="D51" s="1"/>
    </row>
    <row r="52" spans="1:11" x14ac:dyDescent="0.25">
      <c r="A52" s="19" t="s">
        <v>76</v>
      </c>
      <c r="B52" s="97"/>
      <c r="C52" s="49" t="str">
        <f>+C40</f>
        <v>2021-22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2021-22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2021-22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2021-22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231</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1757</v>
      </c>
      <c r="D134" s="12"/>
      <c r="E134" s="50"/>
      <c r="F134" s="50"/>
    </row>
    <row r="135" spans="1:9" x14ac:dyDescent="0.25">
      <c r="A135" s="16" t="s">
        <v>56</v>
      </c>
      <c r="B135" s="16"/>
      <c r="C135" s="22" t="str">
        <f>+C40</f>
        <v>2021-22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1756</v>
      </c>
      <c r="D171" s="12"/>
      <c r="E171" s="50"/>
      <c r="F171" s="50"/>
    </row>
    <row r="172" spans="1:6" x14ac:dyDescent="0.25">
      <c r="A172" s="16" t="s">
        <v>64</v>
      </c>
      <c r="B172" s="16"/>
      <c r="C172" s="22" t="str">
        <f>+C135</f>
        <v>2021-22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2021-22 Budget</v>
      </c>
      <c r="D206" s="22"/>
      <c r="E206" s="50"/>
      <c r="F206" s="50"/>
    </row>
    <row r="207" spans="1:6" ht="30.75" thickBot="1" x14ac:dyDescent="0.3">
      <c r="A207" s="12"/>
      <c r="B207" s="12"/>
      <c r="C207" s="80" t="s">
        <v>1755</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pageSetup scale="51"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75DC74-16BB-4002-B763-7FD421F8B0B6}">
  <sheetPr>
    <tabColor theme="2"/>
    <pageSetUpPr fitToPage="1"/>
  </sheetPr>
  <dimension ref="A1:N396"/>
  <sheetViews>
    <sheetView workbookViewId="0">
      <selection activeCell="K334" sqref="K334"/>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1758</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11" x14ac:dyDescent="0.25">
      <c r="A33" s="3" t="s">
        <v>102</v>
      </c>
      <c r="B33" s="56"/>
    </row>
    <row r="34" spans="1:11" x14ac:dyDescent="0.25">
      <c r="A34" s="3" t="s">
        <v>103</v>
      </c>
      <c r="B34" s="56"/>
    </row>
    <row r="35" spans="1:11" x14ac:dyDescent="0.25">
      <c r="A35" s="3" t="s">
        <v>104</v>
      </c>
      <c r="B35" s="56"/>
    </row>
    <row r="36" spans="1:11" x14ac:dyDescent="0.25">
      <c r="A36" s="3" t="s">
        <v>105</v>
      </c>
      <c r="B36" s="56"/>
    </row>
    <row r="37" spans="1:11" x14ac:dyDescent="0.25">
      <c r="A37" s="3" t="s">
        <v>10</v>
      </c>
      <c r="B37" s="56"/>
    </row>
    <row r="38" spans="1:11" x14ac:dyDescent="0.25">
      <c r="A38" s="3" t="s">
        <v>106</v>
      </c>
      <c r="B38" s="56"/>
    </row>
    <row r="39" spans="1:11" x14ac:dyDescent="0.25">
      <c r="A39" s="3" t="s">
        <v>107</v>
      </c>
      <c r="B39" s="56"/>
    </row>
    <row r="40" spans="1:11" x14ac:dyDescent="0.25">
      <c r="A40" s="3" t="s">
        <v>108</v>
      </c>
      <c r="B40" s="56"/>
    </row>
    <row r="41" spans="1:11" x14ac:dyDescent="0.25">
      <c r="A41" s="3" t="s">
        <v>110</v>
      </c>
      <c r="B41" s="56"/>
    </row>
    <row r="42" spans="1:11" x14ac:dyDescent="0.25">
      <c r="A42" s="3" t="s">
        <v>109</v>
      </c>
      <c r="B42" s="56"/>
    </row>
    <row r="43" spans="1:11" x14ac:dyDescent="0.25">
      <c r="A43" s="3" t="s">
        <v>18</v>
      </c>
      <c r="B43" s="56"/>
    </row>
    <row r="44" spans="1:11" ht="15.75" thickBot="1" x14ac:dyDescent="0.3">
      <c r="A44" s="3" t="s">
        <v>17</v>
      </c>
      <c r="B44" s="56"/>
    </row>
    <row r="45" spans="1:11" x14ac:dyDescent="0.25">
      <c r="A45" s="3" t="s">
        <v>14</v>
      </c>
      <c r="B45" s="56"/>
      <c r="D45" s="165"/>
      <c r="E45" s="166"/>
      <c r="F45" s="166"/>
      <c r="G45" s="166"/>
      <c r="H45" s="166"/>
      <c r="I45" s="166"/>
      <c r="J45" s="166"/>
      <c r="K45" s="167"/>
    </row>
    <row r="46" spans="1:11" ht="18.75" x14ac:dyDescent="0.3">
      <c r="A46" s="148" t="s">
        <v>1771</v>
      </c>
      <c r="B46" s="56"/>
      <c r="D46" s="217" t="s">
        <v>1765</v>
      </c>
      <c r="E46" s="218"/>
      <c r="F46" s="218"/>
      <c r="G46" s="218"/>
      <c r="H46" s="218"/>
      <c r="I46" s="218"/>
      <c r="J46" s="218"/>
      <c r="K46" s="219"/>
    </row>
    <row r="47" spans="1:11" x14ac:dyDescent="0.25">
      <c r="A47" s="148" t="s">
        <v>1772</v>
      </c>
      <c r="B47" s="56"/>
      <c r="D47" s="149" t="s">
        <v>1809</v>
      </c>
      <c r="E47" s="16"/>
      <c r="F47" s="16"/>
      <c r="G47" s="16"/>
      <c r="H47" s="16"/>
      <c r="I47" s="16"/>
      <c r="J47" s="16"/>
      <c r="K47" s="168"/>
    </row>
    <row r="48" spans="1:11" x14ac:dyDescent="0.25">
      <c r="A48" s="149" t="s">
        <v>1773</v>
      </c>
      <c r="B48" s="56"/>
      <c r="D48" s="149" t="s">
        <v>1808</v>
      </c>
      <c r="E48" s="16"/>
      <c r="F48" s="16"/>
      <c r="G48" s="16"/>
      <c r="H48" s="16"/>
      <c r="I48" s="16"/>
      <c r="J48" s="16"/>
      <c r="K48" s="168"/>
    </row>
    <row r="49" spans="1:11" ht="15.75" thickBot="1" x14ac:dyDescent="0.3">
      <c r="A49" s="149" t="s">
        <v>1770</v>
      </c>
      <c r="B49" s="56"/>
      <c r="D49" s="169" t="s">
        <v>1807</v>
      </c>
      <c r="E49" s="170"/>
      <c r="F49" s="170"/>
      <c r="G49" s="170"/>
      <c r="H49" s="170"/>
      <c r="I49" s="170"/>
      <c r="J49" s="170"/>
      <c r="K49" s="171"/>
    </row>
    <row r="50" spans="1:11" x14ac:dyDescent="0.25">
      <c r="A50" s="148" t="s">
        <v>1786</v>
      </c>
      <c r="B50" s="56"/>
    </row>
    <row r="51" spans="1:11" x14ac:dyDescent="0.25">
      <c r="A51" s="148" t="s">
        <v>1787</v>
      </c>
      <c r="B51" s="56"/>
    </row>
    <row r="52" spans="1:11" x14ac:dyDescent="0.25">
      <c r="A52" s="149" t="s">
        <v>1788</v>
      </c>
      <c r="B52" s="56"/>
    </row>
    <row r="53" spans="1:11" x14ac:dyDescent="0.25">
      <c r="A53" s="149" t="s">
        <v>1789</v>
      </c>
      <c r="B53" s="56"/>
    </row>
    <row r="54" spans="1:11" x14ac:dyDescent="0.25">
      <c r="A54" s="148" t="s">
        <v>1790</v>
      </c>
      <c r="B54" s="56"/>
    </row>
    <row r="55" spans="1:11" x14ac:dyDescent="0.25">
      <c r="A55" s="148" t="s">
        <v>1791</v>
      </c>
      <c r="B55" s="56"/>
    </row>
    <row r="56" spans="1:11" x14ac:dyDescent="0.25">
      <c r="A56" s="149" t="s">
        <v>1792</v>
      </c>
      <c r="B56" s="56"/>
    </row>
    <row r="57" spans="1:11" x14ac:dyDescent="0.25">
      <c r="A57" s="149" t="s">
        <v>1794</v>
      </c>
      <c r="B57" s="56"/>
    </row>
    <row r="58" spans="1:11" x14ac:dyDescent="0.25">
      <c r="A58" s="148" t="s">
        <v>1793</v>
      </c>
      <c r="B58" s="56"/>
    </row>
    <row r="59" spans="1:11" x14ac:dyDescent="0.25">
      <c r="A59" s="148" t="s">
        <v>1795</v>
      </c>
      <c r="B59" s="56"/>
    </row>
    <row r="60" spans="1:11" x14ac:dyDescent="0.25">
      <c r="A60" s="149" t="s">
        <v>1796</v>
      </c>
      <c r="B60" s="56"/>
    </row>
    <row r="61" spans="1:11" x14ac:dyDescent="0.25">
      <c r="A61" s="149" t="s">
        <v>1799</v>
      </c>
      <c r="B61" s="56"/>
    </row>
    <row r="62" spans="1:11" x14ac:dyDescent="0.25">
      <c r="A62" s="148" t="s">
        <v>1797</v>
      </c>
      <c r="B62" s="56"/>
    </row>
    <row r="63" spans="1:11" x14ac:dyDescent="0.25">
      <c r="A63" s="148" t="s">
        <v>1800</v>
      </c>
      <c r="B63" s="56"/>
    </row>
    <row r="64" spans="1:11" x14ac:dyDescent="0.25">
      <c r="A64" s="149" t="s">
        <v>1798</v>
      </c>
      <c r="B64" s="56"/>
    </row>
    <row r="65" spans="1:2" x14ac:dyDescent="0.25">
      <c r="A65" s="149" t="s">
        <v>1801</v>
      </c>
      <c r="B65" s="56"/>
    </row>
    <row r="66" spans="1:2" x14ac:dyDescent="0.25">
      <c r="A66" s="3" t="s">
        <v>1760</v>
      </c>
      <c r="B66" s="56"/>
    </row>
    <row r="67" spans="1:2" x14ac:dyDescent="0.25">
      <c r="A67" s="3" t="s">
        <v>1761</v>
      </c>
      <c r="B67" s="56"/>
    </row>
    <row r="68" spans="1:2" x14ac:dyDescent="0.25">
      <c r="A68" s="3" t="s">
        <v>115</v>
      </c>
      <c r="B68" s="56"/>
    </row>
    <row r="69" spans="1:2" x14ac:dyDescent="0.25">
      <c r="A69" s="3" t="s">
        <v>116</v>
      </c>
      <c r="B69" s="56"/>
    </row>
    <row r="70" spans="1:2" ht="15.6" customHeight="1" x14ac:dyDescent="0.25">
      <c r="A70" s="3" t="s">
        <v>12</v>
      </c>
      <c r="B70" s="56"/>
    </row>
    <row r="71" spans="1:2" ht="15.6" customHeight="1" x14ac:dyDescent="0.25">
      <c r="A71" s="3" t="s">
        <v>260</v>
      </c>
      <c r="B71" s="56"/>
    </row>
    <row r="72" spans="1:2" x14ac:dyDescent="0.25">
      <c r="A72" s="3" t="s">
        <v>19</v>
      </c>
      <c r="B72" s="56"/>
    </row>
    <row r="73" spans="1:2" x14ac:dyDescent="0.25">
      <c r="A73" s="3" t="s">
        <v>20</v>
      </c>
      <c r="B73" s="56"/>
    </row>
    <row r="74" spans="1:2" x14ac:dyDescent="0.25">
      <c r="A74" s="3" t="s">
        <v>118</v>
      </c>
      <c r="B74" s="56"/>
    </row>
    <row r="75" spans="1:2" x14ac:dyDescent="0.25">
      <c r="A75" s="3" t="s">
        <v>119</v>
      </c>
      <c r="B75" s="56"/>
    </row>
    <row r="76" spans="1:2" x14ac:dyDescent="0.25">
      <c r="A76" s="3" t="s">
        <v>120</v>
      </c>
      <c r="B76" s="56"/>
    </row>
    <row r="77" spans="1:2" x14ac:dyDescent="0.25">
      <c r="A77" s="3" t="s">
        <v>21</v>
      </c>
      <c r="B77" s="56"/>
    </row>
    <row r="78" spans="1:2" x14ac:dyDescent="0.25">
      <c r="A78" s="3" t="s">
        <v>22</v>
      </c>
      <c r="B78" s="56"/>
    </row>
    <row r="79" spans="1:2" x14ac:dyDescent="0.25">
      <c r="A79" s="3" t="s">
        <v>26</v>
      </c>
      <c r="B79" s="56"/>
    </row>
    <row r="80" spans="1:2" x14ac:dyDescent="0.25">
      <c r="A80" s="3" t="s">
        <v>23</v>
      </c>
      <c r="B80" s="56"/>
    </row>
    <row r="81" spans="1:2" x14ac:dyDescent="0.25">
      <c r="A81" s="3" t="s">
        <v>27</v>
      </c>
      <c r="B81" s="56"/>
    </row>
    <row r="82" spans="1:2" x14ac:dyDescent="0.25">
      <c r="A82" s="3" t="s">
        <v>121</v>
      </c>
      <c r="B82" s="56"/>
    </row>
    <row r="83" spans="1:2" x14ac:dyDescent="0.25">
      <c r="A83" s="3" t="s">
        <v>28</v>
      </c>
      <c r="B83" s="56"/>
    </row>
    <row r="84" spans="1:2" x14ac:dyDescent="0.25">
      <c r="A84" s="3" t="s">
        <v>24</v>
      </c>
      <c r="B84" s="56"/>
    </row>
    <row r="85" spans="1:2" x14ac:dyDescent="0.25">
      <c r="A85" s="3" t="s">
        <v>122</v>
      </c>
      <c r="B85" s="56"/>
    </row>
    <row r="86" spans="1:2" x14ac:dyDescent="0.25">
      <c r="A86" s="3" t="s">
        <v>25</v>
      </c>
      <c r="B86" s="56"/>
    </row>
    <row r="87" spans="1:2" x14ac:dyDescent="0.25">
      <c r="A87" s="3" t="s">
        <v>123</v>
      </c>
      <c r="B87" s="56"/>
    </row>
    <row r="88" spans="1:2" x14ac:dyDescent="0.25">
      <c r="A88" s="3" t="s">
        <v>124</v>
      </c>
      <c r="B88" s="56"/>
    </row>
    <row r="89" spans="1:2" x14ac:dyDescent="0.25">
      <c r="A89" s="3" t="s">
        <v>125</v>
      </c>
      <c r="B89" s="56"/>
    </row>
    <row r="90" spans="1:2" x14ac:dyDescent="0.25">
      <c r="A90" s="3" t="s">
        <v>126</v>
      </c>
      <c r="B90" s="56"/>
    </row>
    <row r="91" spans="1:2" x14ac:dyDescent="0.25">
      <c r="A91" s="3" t="s">
        <v>127</v>
      </c>
      <c r="B91" s="56"/>
    </row>
    <row r="92" spans="1:2" x14ac:dyDescent="0.25">
      <c r="A92" s="3" t="s">
        <v>29</v>
      </c>
      <c r="B92" s="56"/>
    </row>
    <row r="93" spans="1:2" x14ac:dyDescent="0.25">
      <c r="A93" s="3" t="s">
        <v>128</v>
      </c>
      <c r="B93" s="56"/>
    </row>
    <row r="94" spans="1:2" x14ac:dyDescent="0.25">
      <c r="A94" s="3" t="s">
        <v>129</v>
      </c>
      <c r="B94" s="56"/>
    </row>
    <row r="95" spans="1:2" x14ac:dyDescent="0.25">
      <c r="A95" s="3" t="s">
        <v>1762</v>
      </c>
      <c r="B95" s="56"/>
    </row>
    <row r="96" spans="1:2" x14ac:dyDescent="0.25">
      <c r="A96" s="3" t="s">
        <v>1763</v>
      </c>
      <c r="B96" s="56"/>
    </row>
    <row r="97" spans="1:8" x14ac:dyDescent="0.25">
      <c r="A97" s="3" t="s">
        <v>130</v>
      </c>
      <c r="B97" s="56"/>
    </row>
    <row r="98" spans="1:8" x14ac:dyDescent="0.25">
      <c r="A98" s="3" t="s">
        <v>131</v>
      </c>
      <c r="B98" s="56"/>
    </row>
    <row r="99" spans="1:8" x14ac:dyDescent="0.25">
      <c r="A99" s="3" t="s">
        <v>132</v>
      </c>
      <c r="B99" s="56"/>
    </row>
    <row r="100" spans="1:8" x14ac:dyDescent="0.25">
      <c r="A100" s="3" t="s">
        <v>7</v>
      </c>
      <c r="B100" s="56"/>
    </row>
    <row r="101" spans="1:8" x14ac:dyDescent="0.25">
      <c r="A101" s="3" t="s">
        <v>133</v>
      </c>
      <c r="B101" s="56"/>
    </row>
    <row r="102" spans="1:8" x14ac:dyDescent="0.25">
      <c r="A102" s="3" t="s">
        <v>134</v>
      </c>
      <c r="B102" s="56"/>
    </row>
    <row r="103" spans="1:8" x14ac:dyDescent="0.25">
      <c r="A103" s="3" t="s">
        <v>135</v>
      </c>
      <c r="B103" s="56"/>
    </row>
    <row r="104" spans="1:8" x14ac:dyDescent="0.25">
      <c r="A104" s="3" t="s">
        <v>136</v>
      </c>
      <c r="B104" s="56"/>
    </row>
    <row r="105" spans="1:8" x14ac:dyDescent="0.25">
      <c r="A105" s="3" t="s">
        <v>137</v>
      </c>
      <c r="B105" s="56"/>
    </row>
    <row r="106" spans="1:8" x14ac:dyDescent="0.25">
      <c r="A106" s="3" t="s">
        <v>138</v>
      </c>
      <c r="B106" s="56"/>
    </row>
    <row r="107" spans="1:8" x14ac:dyDescent="0.25">
      <c r="A107" s="3" t="s">
        <v>139</v>
      </c>
      <c r="B107" s="56"/>
    </row>
    <row r="108" spans="1:8" x14ac:dyDescent="0.25">
      <c r="A108" s="3" t="s">
        <v>1764</v>
      </c>
      <c r="B108" s="56"/>
    </row>
    <row r="109" spans="1:8" x14ac:dyDescent="0.25">
      <c r="A109" s="3" t="s">
        <v>3</v>
      </c>
      <c r="B109" s="56"/>
    </row>
    <row r="110" spans="1:8" x14ac:dyDescent="0.25">
      <c r="A110" s="3" t="s">
        <v>4</v>
      </c>
      <c r="B110" s="56"/>
    </row>
    <row r="111" spans="1:8" ht="15.75" thickBot="1" x14ac:dyDescent="0.3">
      <c r="A111" s="3" t="s">
        <v>141</v>
      </c>
      <c r="B111" s="56"/>
    </row>
    <row r="112" spans="1:8" ht="14.25" customHeight="1" x14ac:dyDescent="0.25">
      <c r="A112" s="3" t="s">
        <v>2</v>
      </c>
      <c r="B112" s="56"/>
      <c r="D112" s="188" t="s">
        <v>1785</v>
      </c>
      <c r="E112" s="189"/>
      <c r="F112" s="189"/>
      <c r="G112" s="189"/>
      <c r="H112" s="190"/>
    </row>
    <row r="113" spans="1:8" x14ac:dyDescent="0.25">
      <c r="A113" s="3" t="s">
        <v>142</v>
      </c>
      <c r="B113" s="56"/>
      <c r="D113" s="191"/>
      <c r="E113" s="192"/>
      <c r="F113" s="192"/>
      <c r="G113" s="192"/>
      <c r="H113" s="193"/>
    </row>
    <row r="114" spans="1:8" x14ac:dyDescent="0.25">
      <c r="A114" s="3" t="s">
        <v>143</v>
      </c>
      <c r="B114" s="56"/>
      <c r="D114" s="191"/>
      <c r="E114" s="192"/>
      <c r="F114" s="192"/>
      <c r="G114" s="192"/>
      <c r="H114" s="193"/>
    </row>
    <row r="115" spans="1:8" x14ac:dyDescent="0.25">
      <c r="A115" s="3" t="s">
        <v>144</v>
      </c>
      <c r="B115" s="56"/>
      <c r="D115" s="191"/>
      <c r="E115" s="192"/>
      <c r="F115" s="192"/>
      <c r="G115" s="192"/>
      <c r="H115" s="193"/>
    </row>
    <row r="116" spans="1:8" x14ac:dyDescent="0.25">
      <c r="A116" s="3" t="s">
        <v>145</v>
      </c>
      <c r="B116" s="56"/>
      <c r="D116" s="191"/>
      <c r="E116" s="192"/>
      <c r="F116" s="192"/>
      <c r="G116" s="192"/>
      <c r="H116" s="193"/>
    </row>
    <row r="117" spans="1:8" ht="15" customHeight="1" thickBot="1" x14ac:dyDescent="0.3">
      <c r="A117" s="3" t="s">
        <v>1</v>
      </c>
      <c r="B117" s="56"/>
      <c r="D117" s="194"/>
      <c r="E117" s="195"/>
      <c r="F117" s="195"/>
      <c r="G117" s="195"/>
      <c r="H117" s="196"/>
    </row>
    <row r="118" spans="1:8" ht="15.75" thickBot="1" x14ac:dyDescent="0.3">
      <c r="A118" s="3" t="s">
        <v>6</v>
      </c>
      <c r="B118" s="56"/>
    </row>
    <row r="119" spans="1:8" x14ac:dyDescent="0.25">
      <c r="A119" s="3" t="s">
        <v>147</v>
      </c>
      <c r="B119" s="56"/>
      <c r="D119" s="188" t="s">
        <v>263</v>
      </c>
      <c r="E119" s="189"/>
      <c r="F119" s="189"/>
      <c r="G119" s="189"/>
      <c r="H119" s="190"/>
    </row>
    <row r="120" spans="1:8" x14ac:dyDescent="0.25">
      <c r="A120" s="3" t="s">
        <v>146</v>
      </c>
      <c r="B120" s="56"/>
      <c r="D120" s="191"/>
      <c r="E120" s="192"/>
      <c r="F120" s="192"/>
      <c r="G120" s="192"/>
      <c r="H120" s="193"/>
    </row>
    <row r="121" spans="1:8" x14ac:dyDescent="0.25">
      <c r="A121" s="3" t="s">
        <v>0</v>
      </c>
      <c r="B121" s="56"/>
      <c r="D121" s="191"/>
      <c r="E121" s="192"/>
      <c r="F121" s="192"/>
      <c r="G121" s="192"/>
      <c r="H121" s="193"/>
    </row>
    <row r="122" spans="1:8" ht="15.75" thickBot="1" x14ac:dyDescent="0.3">
      <c r="A122" s="3" t="s">
        <v>148</v>
      </c>
      <c r="B122" s="56"/>
      <c r="D122" s="194"/>
      <c r="E122" s="195"/>
      <c r="F122" s="195"/>
      <c r="G122" s="195"/>
      <c r="H122" s="196"/>
    </row>
    <row r="123" spans="1:8" x14ac:dyDescent="0.25">
      <c r="A123" s="3" t="s">
        <v>5</v>
      </c>
      <c r="B123" s="56"/>
    </row>
    <row r="124" spans="1:8" x14ac:dyDescent="0.25">
      <c r="A124" s="3" t="s">
        <v>149</v>
      </c>
      <c r="B124" s="56"/>
    </row>
    <row r="125" spans="1:8" x14ac:dyDescent="0.25">
      <c r="A125" s="3" t="s">
        <v>150</v>
      </c>
      <c r="B125" s="56"/>
    </row>
    <row r="126" spans="1:8" ht="15.75" thickBot="1" x14ac:dyDescent="0.3">
      <c r="A126" s="8" t="s">
        <v>151</v>
      </c>
      <c r="B126" s="58"/>
    </row>
    <row r="127" spans="1:8" ht="15.75" thickBot="1" x14ac:dyDescent="0.3"/>
    <row r="128" spans="1:8" x14ac:dyDescent="0.25">
      <c r="A128" s="5" t="s">
        <v>50</v>
      </c>
      <c r="B128" s="6"/>
    </row>
    <row r="129" spans="1:14" x14ac:dyDescent="0.25">
      <c r="A129" s="3"/>
      <c r="B129" s="1" t="str">
        <f>+B2</f>
        <v>2020-21</v>
      </c>
    </row>
    <row r="130" spans="1:14" x14ac:dyDescent="0.25">
      <c r="A130" s="25" t="s">
        <v>254</v>
      </c>
      <c r="B130" s="60"/>
      <c r="D130" s="164"/>
    </row>
    <row r="131" spans="1:14" ht="15.75" thickBot="1" x14ac:dyDescent="0.3">
      <c r="A131" s="8"/>
      <c r="B131" s="9"/>
    </row>
    <row r="132" spans="1:14" ht="15.75" thickBot="1" x14ac:dyDescent="0.3"/>
    <row r="133" spans="1:14" x14ac:dyDescent="0.25">
      <c r="A133" s="19" t="s">
        <v>156</v>
      </c>
      <c r="B133" s="21" t="str">
        <f>+B129</f>
        <v>2020-21</v>
      </c>
    </row>
    <row r="134" spans="1:14" x14ac:dyDescent="0.25">
      <c r="A134" s="3"/>
      <c r="B134" s="33"/>
    </row>
    <row r="135" spans="1:14" x14ac:dyDescent="0.25">
      <c r="A135" s="25" t="s">
        <v>250</v>
      </c>
      <c r="B135" s="33"/>
    </row>
    <row r="136" spans="1:14" x14ac:dyDescent="0.25">
      <c r="A136" s="45" t="s">
        <v>154</v>
      </c>
      <c r="B136" s="33"/>
    </row>
    <row r="137" spans="1:14" x14ac:dyDescent="0.25">
      <c r="A137" s="3" t="s">
        <v>152</v>
      </c>
      <c r="B137" s="56"/>
      <c r="C137" t="s">
        <v>256</v>
      </c>
    </row>
    <row r="138" spans="1:14" x14ac:dyDescent="0.25">
      <c r="A138" s="3" t="s">
        <v>153</v>
      </c>
      <c r="B138" s="56"/>
      <c r="C138" t="s">
        <v>1766</v>
      </c>
    </row>
    <row r="139" spans="1:14" x14ac:dyDescent="0.25">
      <c r="A139" s="45" t="s">
        <v>155</v>
      </c>
      <c r="B139" s="33"/>
    </row>
    <row r="140" spans="1:14" x14ac:dyDescent="0.25">
      <c r="A140" s="13" t="s">
        <v>53</v>
      </c>
      <c r="B140" s="56"/>
      <c r="C140" t="s">
        <v>1767</v>
      </c>
    </row>
    <row r="141" spans="1:14" ht="30" x14ac:dyDescent="0.25">
      <c r="A141" s="13" t="s">
        <v>54</v>
      </c>
      <c r="B141" s="56"/>
      <c r="C141" t="s">
        <v>1768</v>
      </c>
    </row>
    <row r="142" spans="1:14" x14ac:dyDescent="0.25">
      <c r="A142" s="24"/>
      <c r="B142" s="33"/>
    </row>
    <row r="143" spans="1:14" ht="30.75" thickBot="1" x14ac:dyDescent="0.3">
      <c r="A143" s="14" t="s">
        <v>292</v>
      </c>
      <c r="B143" s="174"/>
      <c r="C143" t="s">
        <v>1769</v>
      </c>
      <c r="F143" s="175" t="s">
        <v>1810</v>
      </c>
      <c r="G143" s="175"/>
      <c r="H143" s="175"/>
      <c r="I143" s="175"/>
      <c r="J143" s="175"/>
      <c r="K143" s="175"/>
      <c r="L143" s="175"/>
      <c r="M143" s="175"/>
      <c r="N143" s="175"/>
    </row>
    <row r="144" spans="1:14" ht="15.75" thickBot="1" x14ac:dyDescent="0.3"/>
    <row r="145" spans="1:8" x14ac:dyDescent="0.25">
      <c r="A145" s="19" t="s">
        <v>76</v>
      </c>
      <c r="B145" s="21" t="str">
        <f>+B133</f>
        <v>2020-21</v>
      </c>
    </row>
    <row r="146" spans="1:8" ht="15.75" thickBot="1" x14ac:dyDescent="0.3">
      <c r="A146" s="24" t="s">
        <v>79</v>
      </c>
    </row>
    <row r="147" spans="1:8" x14ac:dyDescent="0.25">
      <c r="A147" s="3" t="s">
        <v>77</v>
      </c>
      <c r="B147" s="56"/>
      <c r="D147" s="110" t="s">
        <v>264</v>
      </c>
      <c r="E147" s="111"/>
      <c r="F147" s="111"/>
      <c r="G147" s="112"/>
    </row>
    <row r="148" spans="1:8" ht="15.75" thickBot="1" x14ac:dyDescent="0.3">
      <c r="A148" s="3"/>
      <c r="B148" s="33"/>
      <c r="D148" s="113" t="s">
        <v>241</v>
      </c>
      <c r="E148" s="114"/>
      <c r="F148" s="114"/>
      <c r="G148" s="115"/>
    </row>
    <row r="149" spans="1:8" x14ac:dyDescent="0.25">
      <c r="A149" s="3" t="s">
        <v>78</v>
      </c>
      <c r="B149" s="56"/>
    </row>
    <row r="150" spans="1:8" ht="15.75" thickBot="1" x14ac:dyDescent="0.3">
      <c r="A150" s="8"/>
      <c r="B150" s="9"/>
    </row>
    <row r="153" spans="1:8" ht="15.75" thickBot="1" x14ac:dyDescent="0.3"/>
    <row r="154" spans="1:8" x14ac:dyDescent="0.25">
      <c r="A154" s="2" t="s">
        <v>42</v>
      </c>
      <c r="B154" s="20" t="str">
        <f>+B145</f>
        <v>2020-21</v>
      </c>
      <c r="D154" s="121" t="s">
        <v>205</v>
      </c>
      <c r="E154" s="111"/>
      <c r="F154" s="111"/>
      <c r="G154" s="111"/>
      <c r="H154" s="112"/>
    </row>
    <row r="155" spans="1:8" x14ac:dyDescent="0.25">
      <c r="A155" s="2" t="s">
        <v>43</v>
      </c>
      <c r="B155" s="2"/>
      <c r="D155" s="122" t="s">
        <v>206</v>
      </c>
      <c r="E155" s="73"/>
      <c r="F155" s="73"/>
      <c r="G155" s="73"/>
      <c r="H155" s="120"/>
    </row>
    <row r="156" spans="1:8" x14ac:dyDescent="0.25">
      <c r="A156" s="2" t="str">
        <f>+A46</f>
        <v>A2250.15 Portion NOT funded from CARES Act</v>
      </c>
      <c r="B156" s="34">
        <f>+B46</f>
        <v>0</v>
      </c>
      <c r="D156" s="122" t="s">
        <v>207</v>
      </c>
      <c r="E156" s="73"/>
      <c r="F156" s="73"/>
      <c r="G156" s="73"/>
      <c r="H156" s="120"/>
    </row>
    <row r="157" spans="1:8" ht="15.75" thickBot="1" x14ac:dyDescent="0.3">
      <c r="A157" s="2" t="str">
        <f>+A48</f>
        <v>A2250.16 Portion NOT funded from CARES Act</v>
      </c>
      <c r="B157" s="34">
        <f>+B48</f>
        <v>0</v>
      </c>
      <c r="D157" s="123" t="s">
        <v>208</v>
      </c>
      <c r="E157" s="114"/>
      <c r="F157" s="114"/>
      <c r="G157" s="114"/>
      <c r="H157" s="115"/>
    </row>
    <row r="158" spans="1:8" ht="15.75" thickBot="1" x14ac:dyDescent="0.3">
      <c r="A158" s="2" t="s">
        <v>45</v>
      </c>
      <c r="B158" s="35">
        <f>SUM(B156:B157)</f>
        <v>0</v>
      </c>
    </row>
    <row r="159" spans="1:8" ht="15.75" thickTop="1" x14ac:dyDescent="0.25">
      <c r="A159" s="2"/>
      <c r="B159" s="34"/>
    </row>
    <row r="160" spans="1:8" x14ac:dyDescent="0.25">
      <c r="A160" s="2" t="s">
        <v>44</v>
      </c>
      <c r="B160" s="34"/>
    </row>
    <row r="161" spans="1:2" x14ac:dyDescent="0.25">
      <c r="A161" s="2" t="str">
        <f t="shared" ref="A161:B176" si="0">+A3</f>
        <v>A1010.16</v>
      </c>
      <c r="B161" s="34">
        <f t="shared" si="0"/>
        <v>0</v>
      </c>
    </row>
    <row r="162" spans="1:2" x14ac:dyDescent="0.25">
      <c r="A162" s="2" t="str">
        <f t="shared" si="0"/>
        <v>A1040.16</v>
      </c>
      <c r="B162" s="34">
        <f t="shared" si="0"/>
        <v>0</v>
      </c>
    </row>
    <row r="163" spans="1:2" x14ac:dyDescent="0.25">
      <c r="A163" s="2" t="str">
        <f t="shared" si="0"/>
        <v>A1060.16</v>
      </c>
      <c r="B163" s="34">
        <f t="shared" si="0"/>
        <v>0</v>
      </c>
    </row>
    <row r="164" spans="1:2" x14ac:dyDescent="0.25">
      <c r="A164" s="2" t="str">
        <f t="shared" si="0"/>
        <v>A1240.15</v>
      </c>
      <c r="B164" s="34">
        <f t="shared" si="0"/>
        <v>0</v>
      </c>
    </row>
    <row r="165" spans="1:2" x14ac:dyDescent="0.25">
      <c r="A165" s="2" t="str">
        <f t="shared" si="0"/>
        <v>A1240.16</v>
      </c>
      <c r="B165" s="34">
        <f t="shared" si="0"/>
        <v>0</v>
      </c>
    </row>
    <row r="166" spans="1:2" x14ac:dyDescent="0.25">
      <c r="A166" s="2" t="str">
        <f t="shared" si="0"/>
        <v>A1310.15</v>
      </c>
      <c r="B166" s="34">
        <f t="shared" si="0"/>
        <v>0</v>
      </c>
    </row>
    <row r="167" spans="1:2" x14ac:dyDescent="0.25">
      <c r="A167" s="2" t="str">
        <f t="shared" si="0"/>
        <v>A1310.16</v>
      </c>
      <c r="B167" s="34">
        <f t="shared" si="0"/>
        <v>0</v>
      </c>
    </row>
    <row r="168" spans="1:2" x14ac:dyDescent="0.25">
      <c r="A168" s="2" t="str">
        <f t="shared" si="0"/>
        <v>A1320.16</v>
      </c>
      <c r="B168" s="34">
        <f t="shared" si="0"/>
        <v>0</v>
      </c>
    </row>
    <row r="169" spans="1:2" x14ac:dyDescent="0.25">
      <c r="A169" s="2" t="str">
        <f t="shared" si="0"/>
        <v>A1325.16</v>
      </c>
      <c r="B169" s="34">
        <f t="shared" si="0"/>
        <v>0</v>
      </c>
    </row>
    <row r="170" spans="1:2" x14ac:dyDescent="0.25">
      <c r="A170" s="2" t="str">
        <f t="shared" si="0"/>
        <v>A1330.16</v>
      </c>
      <c r="B170" s="34">
        <f t="shared" si="0"/>
        <v>0</v>
      </c>
    </row>
    <row r="171" spans="1:2" x14ac:dyDescent="0.25">
      <c r="A171" s="2" t="str">
        <f t="shared" si="0"/>
        <v>A1345.15</v>
      </c>
      <c r="B171" s="34">
        <f t="shared" si="0"/>
        <v>0</v>
      </c>
    </row>
    <row r="172" spans="1:2" x14ac:dyDescent="0.25">
      <c r="A172" s="2" t="str">
        <f t="shared" si="0"/>
        <v>A1345.16</v>
      </c>
      <c r="B172" s="34">
        <f t="shared" si="0"/>
        <v>0</v>
      </c>
    </row>
    <row r="173" spans="1:2" x14ac:dyDescent="0.25">
      <c r="A173" s="2" t="str">
        <f t="shared" si="0"/>
        <v>A1420.16</v>
      </c>
      <c r="B173" s="34">
        <f t="shared" si="0"/>
        <v>0</v>
      </c>
    </row>
    <row r="174" spans="1:2" x14ac:dyDescent="0.25">
      <c r="A174" s="2" t="str">
        <f t="shared" si="0"/>
        <v>A1430.15</v>
      </c>
      <c r="B174" s="34">
        <f t="shared" si="0"/>
        <v>0</v>
      </c>
    </row>
    <row r="175" spans="1:2" x14ac:dyDescent="0.25">
      <c r="A175" s="2" t="str">
        <f t="shared" si="0"/>
        <v>A1430.16</v>
      </c>
      <c r="B175" s="34">
        <f t="shared" si="0"/>
        <v>0</v>
      </c>
    </row>
    <row r="176" spans="1:2" x14ac:dyDescent="0.25">
      <c r="A176" s="2" t="str">
        <f t="shared" si="0"/>
        <v>A1460.15</v>
      </c>
      <c r="B176" s="34">
        <f t="shared" si="0"/>
        <v>0</v>
      </c>
    </row>
    <row r="177" spans="1:2" x14ac:dyDescent="0.25">
      <c r="A177" s="2" t="str">
        <f t="shared" ref="A177:B192" si="1">+A19</f>
        <v>A1460.16</v>
      </c>
      <c r="B177" s="34">
        <f t="shared" si="1"/>
        <v>0</v>
      </c>
    </row>
    <row r="178" spans="1:2" x14ac:dyDescent="0.25">
      <c r="A178" s="2" t="str">
        <f t="shared" si="1"/>
        <v>A1480.15</v>
      </c>
      <c r="B178" s="34">
        <f t="shared" si="1"/>
        <v>0</v>
      </c>
    </row>
    <row r="179" spans="1:2" x14ac:dyDescent="0.25">
      <c r="A179" s="2" t="str">
        <f t="shared" si="1"/>
        <v>A1480.16</v>
      </c>
      <c r="B179" s="34">
        <f t="shared" si="1"/>
        <v>0</v>
      </c>
    </row>
    <row r="180" spans="1:2" x14ac:dyDescent="0.25">
      <c r="A180" s="2" t="str">
        <f t="shared" si="1"/>
        <v>A1620.16</v>
      </c>
      <c r="B180" s="34">
        <f t="shared" si="1"/>
        <v>0</v>
      </c>
    </row>
    <row r="181" spans="1:2" x14ac:dyDescent="0.25">
      <c r="A181" s="2" t="str">
        <f t="shared" si="1"/>
        <v>A1621.16</v>
      </c>
      <c r="B181" s="34">
        <f t="shared" si="1"/>
        <v>0</v>
      </c>
    </row>
    <row r="182" spans="1:2" x14ac:dyDescent="0.25">
      <c r="A182" s="2" t="s">
        <v>1737</v>
      </c>
      <c r="B182" s="34">
        <f t="shared" si="1"/>
        <v>0</v>
      </c>
    </row>
    <row r="183" spans="1:2" x14ac:dyDescent="0.25">
      <c r="A183" s="2" t="str">
        <f t="shared" ref="A183:B198" si="2">+A25</f>
        <v>A1660.16</v>
      </c>
      <c r="B183" s="34">
        <f t="shared" si="1"/>
        <v>0</v>
      </c>
    </row>
    <row r="184" spans="1:2" x14ac:dyDescent="0.25">
      <c r="A184" s="2" t="str">
        <f t="shared" si="2"/>
        <v>A1670.16</v>
      </c>
      <c r="B184" s="34">
        <f t="shared" si="1"/>
        <v>0</v>
      </c>
    </row>
    <row r="185" spans="1:2" x14ac:dyDescent="0.25">
      <c r="A185" s="2" t="str">
        <f t="shared" si="2"/>
        <v>A1680.16</v>
      </c>
      <c r="B185" s="34">
        <f t="shared" si="1"/>
        <v>0</v>
      </c>
    </row>
    <row r="186" spans="1:2" x14ac:dyDescent="0.25">
      <c r="A186" s="2" t="str">
        <f t="shared" si="2"/>
        <v>A1710.1</v>
      </c>
      <c r="B186" s="34">
        <f t="shared" si="1"/>
        <v>0</v>
      </c>
    </row>
    <row r="187" spans="1:2" x14ac:dyDescent="0.25">
      <c r="A187" s="2" t="str">
        <f t="shared" si="2"/>
        <v>A2010.15</v>
      </c>
      <c r="B187" s="34">
        <f t="shared" si="1"/>
        <v>0</v>
      </c>
    </row>
    <row r="188" spans="1:2" x14ac:dyDescent="0.25">
      <c r="A188" s="2" t="str">
        <f t="shared" si="2"/>
        <v>A2010.16</v>
      </c>
      <c r="B188" s="34">
        <f t="shared" si="1"/>
        <v>0</v>
      </c>
    </row>
    <row r="189" spans="1:2" x14ac:dyDescent="0.25">
      <c r="A189" s="2" t="str">
        <f t="shared" si="2"/>
        <v>A2020.15</v>
      </c>
      <c r="B189" s="34">
        <f t="shared" si="1"/>
        <v>0</v>
      </c>
    </row>
    <row r="190" spans="1:2" x14ac:dyDescent="0.25">
      <c r="A190" s="2" t="str">
        <f t="shared" si="2"/>
        <v>A2020.16</v>
      </c>
      <c r="B190" s="34">
        <f t="shared" si="1"/>
        <v>0</v>
      </c>
    </row>
    <row r="191" spans="1:2" x14ac:dyDescent="0.25">
      <c r="A191" s="2" t="str">
        <f t="shared" si="2"/>
        <v>A2040.15</v>
      </c>
      <c r="B191" s="34">
        <f t="shared" si="1"/>
        <v>0</v>
      </c>
    </row>
    <row r="192" spans="1:2" x14ac:dyDescent="0.25">
      <c r="A192" s="2" t="str">
        <f t="shared" si="2"/>
        <v>A2040.16</v>
      </c>
      <c r="B192" s="34">
        <f t="shared" si="1"/>
        <v>0</v>
      </c>
    </row>
    <row r="193" spans="1:2" x14ac:dyDescent="0.25">
      <c r="A193" s="2" t="str">
        <f t="shared" si="2"/>
        <v>A2060.15</v>
      </c>
      <c r="B193" s="34">
        <f t="shared" si="2"/>
        <v>0</v>
      </c>
    </row>
    <row r="194" spans="1:2" x14ac:dyDescent="0.25">
      <c r="A194" s="2" t="str">
        <f t="shared" si="2"/>
        <v>A2060.16</v>
      </c>
      <c r="B194" s="34">
        <f t="shared" si="2"/>
        <v>0</v>
      </c>
    </row>
    <row r="195" spans="1:2" x14ac:dyDescent="0.25">
      <c r="A195" s="2" t="str">
        <f t="shared" si="2"/>
        <v>A2070.15</v>
      </c>
      <c r="B195" s="34">
        <f t="shared" si="2"/>
        <v>0</v>
      </c>
    </row>
    <row r="196" spans="1:2" x14ac:dyDescent="0.25">
      <c r="A196" s="2" t="str">
        <f t="shared" si="2"/>
        <v>A2070.16</v>
      </c>
      <c r="B196" s="34">
        <f t="shared" si="2"/>
        <v>0</v>
      </c>
    </row>
    <row r="197" spans="1:2" x14ac:dyDescent="0.25">
      <c r="A197" s="2" t="str">
        <f t="shared" si="2"/>
        <v>A2110.10</v>
      </c>
      <c r="B197" s="34">
        <f t="shared" si="2"/>
        <v>0</v>
      </c>
    </row>
    <row r="198" spans="1:2" x14ac:dyDescent="0.25">
      <c r="A198" s="2" t="str">
        <f t="shared" si="2"/>
        <v>A2110.11</v>
      </c>
      <c r="B198" s="34">
        <f t="shared" si="2"/>
        <v>0</v>
      </c>
    </row>
    <row r="199" spans="1:2" x14ac:dyDescent="0.25">
      <c r="A199" s="2" t="str">
        <f t="shared" ref="A199:B205" si="3">+A41</f>
        <v>A2110.12 (K-3)</v>
      </c>
      <c r="B199" s="34">
        <f t="shared" si="3"/>
        <v>0</v>
      </c>
    </row>
    <row r="200" spans="1:2" x14ac:dyDescent="0.25">
      <c r="A200" s="2" t="str">
        <f t="shared" si="3"/>
        <v>A2110.12 (4-6)</v>
      </c>
      <c r="B200" s="34">
        <f t="shared" si="3"/>
        <v>0</v>
      </c>
    </row>
    <row r="201" spans="1:2" x14ac:dyDescent="0.25">
      <c r="A201" s="2" t="str">
        <f t="shared" si="3"/>
        <v>A2110.13</v>
      </c>
      <c r="B201" s="34">
        <f t="shared" si="3"/>
        <v>0</v>
      </c>
    </row>
    <row r="202" spans="1:2" x14ac:dyDescent="0.25">
      <c r="A202" s="2" t="str">
        <f t="shared" si="3"/>
        <v>A2110.14</v>
      </c>
      <c r="B202" s="34">
        <f t="shared" si="3"/>
        <v>0</v>
      </c>
    </row>
    <row r="203" spans="1:2" x14ac:dyDescent="0.25">
      <c r="A203" s="2" t="str">
        <f t="shared" si="3"/>
        <v>A2110.16</v>
      </c>
      <c r="B203" s="34">
        <f t="shared" si="3"/>
        <v>0</v>
      </c>
    </row>
    <row r="204" spans="1:2" x14ac:dyDescent="0.25">
      <c r="A204" s="2" t="str">
        <f t="shared" si="3"/>
        <v>A2250.15 Portion NOT funded from CARES Act</v>
      </c>
      <c r="B204" s="34">
        <f t="shared" si="3"/>
        <v>0</v>
      </c>
    </row>
    <row r="205" spans="1:2" x14ac:dyDescent="0.25">
      <c r="A205" s="2" t="str">
        <f t="shared" si="3"/>
        <v>A2250.15 Portion funded from CARES Act</v>
      </c>
      <c r="B205" s="34">
        <f t="shared" si="3"/>
        <v>0</v>
      </c>
    </row>
    <row r="206" spans="1:2" x14ac:dyDescent="0.25">
      <c r="A206" s="2" t="str">
        <f t="shared" ref="A206:B207" si="4">+A48</f>
        <v>A2250.16 Portion NOT funded from CARES Act</v>
      </c>
      <c r="B206" s="34">
        <f t="shared" si="4"/>
        <v>0</v>
      </c>
    </row>
    <row r="207" spans="1:2" x14ac:dyDescent="0.25">
      <c r="A207" s="2" t="str">
        <f t="shared" si="4"/>
        <v>A2250.16 funded from CARES Act</v>
      </c>
      <c r="B207" s="34">
        <f t="shared" si="4"/>
        <v>0</v>
      </c>
    </row>
    <row r="208" spans="1:2" x14ac:dyDescent="0.25">
      <c r="A208" s="2" t="s">
        <v>1739</v>
      </c>
      <c r="B208" s="34">
        <f t="shared" ref="B208:B236" si="5">+B66</f>
        <v>0</v>
      </c>
    </row>
    <row r="209" spans="1:2" x14ac:dyDescent="0.25">
      <c r="A209" s="2" t="s">
        <v>1738</v>
      </c>
      <c r="B209" s="34">
        <f t="shared" si="5"/>
        <v>0</v>
      </c>
    </row>
    <row r="210" spans="1:2" x14ac:dyDescent="0.25">
      <c r="A210" s="2" t="str">
        <f t="shared" ref="A210:A236" si="6">+A68</f>
        <v>A2280.15</v>
      </c>
      <c r="B210" s="34">
        <f t="shared" si="5"/>
        <v>0</v>
      </c>
    </row>
    <row r="211" spans="1:2" x14ac:dyDescent="0.25">
      <c r="A211" s="2" t="str">
        <f t="shared" si="6"/>
        <v>A2280.16</v>
      </c>
      <c r="B211" s="34">
        <f t="shared" si="5"/>
        <v>0</v>
      </c>
    </row>
    <row r="212" spans="1:2" x14ac:dyDescent="0.25">
      <c r="A212" s="2" t="str">
        <f t="shared" si="6"/>
        <v>A2330.15</v>
      </c>
      <c r="B212" s="34">
        <f t="shared" si="5"/>
        <v>0</v>
      </c>
    </row>
    <row r="213" spans="1:2" x14ac:dyDescent="0.25">
      <c r="A213" s="2" t="str">
        <f t="shared" si="6"/>
        <v>A2330.16</v>
      </c>
      <c r="B213" s="34">
        <f t="shared" si="5"/>
        <v>0</v>
      </c>
    </row>
    <row r="214" spans="1:2" x14ac:dyDescent="0.25">
      <c r="A214" s="2" t="str">
        <f t="shared" si="6"/>
        <v>A2610.15</v>
      </c>
      <c r="B214" s="34">
        <f t="shared" si="5"/>
        <v>0</v>
      </c>
    </row>
    <row r="215" spans="1:2" x14ac:dyDescent="0.25">
      <c r="A215" s="2" t="str">
        <f t="shared" si="6"/>
        <v>A2610.16</v>
      </c>
      <c r="B215" s="34">
        <f t="shared" si="5"/>
        <v>0</v>
      </c>
    </row>
    <row r="216" spans="1:2" x14ac:dyDescent="0.25">
      <c r="A216" s="2" t="str">
        <f t="shared" si="6"/>
        <v>A2620.15</v>
      </c>
      <c r="B216" s="34">
        <f t="shared" si="5"/>
        <v>0</v>
      </c>
    </row>
    <row r="217" spans="1:2" x14ac:dyDescent="0.25">
      <c r="A217" s="2" t="str">
        <f t="shared" si="6"/>
        <v>A2620.16</v>
      </c>
      <c r="B217" s="34">
        <f t="shared" si="5"/>
        <v>0</v>
      </c>
    </row>
    <row r="218" spans="1:2" x14ac:dyDescent="0.25">
      <c r="A218" s="2" t="str">
        <f t="shared" si="6"/>
        <v>A2630.15</v>
      </c>
      <c r="B218" s="34">
        <f t="shared" si="5"/>
        <v>0</v>
      </c>
    </row>
    <row r="219" spans="1:2" x14ac:dyDescent="0.25">
      <c r="A219" s="2" t="str">
        <f t="shared" si="6"/>
        <v>A2630.16</v>
      </c>
      <c r="B219" s="34">
        <f t="shared" si="5"/>
        <v>0</v>
      </c>
    </row>
    <row r="220" spans="1:2" x14ac:dyDescent="0.25">
      <c r="A220" s="2" t="str">
        <f t="shared" si="6"/>
        <v>A2805.15</v>
      </c>
      <c r="B220" s="34">
        <f t="shared" si="5"/>
        <v>0</v>
      </c>
    </row>
    <row r="221" spans="1:2" x14ac:dyDescent="0.25">
      <c r="A221" s="2" t="str">
        <f t="shared" si="6"/>
        <v>A2805.16</v>
      </c>
      <c r="B221" s="34">
        <f t="shared" si="5"/>
        <v>0</v>
      </c>
    </row>
    <row r="222" spans="1:2" x14ac:dyDescent="0.25">
      <c r="A222" s="2" t="str">
        <f t="shared" si="6"/>
        <v>A2810.15</v>
      </c>
      <c r="B222" s="34">
        <f t="shared" si="5"/>
        <v>0</v>
      </c>
    </row>
    <row r="223" spans="1:2" x14ac:dyDescent="0.25">
      <c r="A223" s="2" t="str">
        <f t="shared" si="6"/>
        <v>A2810.16</v>
      </c>
      <c r="B223" s="34">
        <f t="shared" si="5"/>
        <v>0</v>
      </c>
    </row>
    <row r="224" spans="1:2" x14ac:dyDescent="0.25">
      <c r="A224" s="2" t="str">
        <f t="shared" si="6"/>
        <v>A2815.15</v>
      </c>
      <c r="B224" s="34">
        <f t="shared" si="5"/>
        <v>0</v>
      </c>
    </row>
    <row r="225" spans="1:2" x14ac:dyDescent="0.25">
      <c r="A225" s="2" t="str">
        <f t="shared" si="6"/>
        <v>A2815.16</v>
      </c>
      <c r="B225" s="34">
        <f t="shared" si="5"/>
        <v>0</v>
      </c>
    </row>
    <row r="226" spans="1:2" x14ac:dyDescent="0.25">
      <c r="A226" s="2" t="str">
        <f t="shared" si="6"/>
        <v>A2820.15</v>
      </c>
      <c r="B226" s="34">
        <f t="shared" si="5"/>
        <v>0</v>
      </c>
    </row>
    <row r="227" spans="1:2" x14ac:dyDescent="0.25">
      <c r="A227" s="2" t="str">
        <f t="shared" si="6"/>
        <v>A2820.16</v>
      </c>
      <c r="B227" s="34">
        <f t="shared" si="5"/>
        <v>0</v>
      </c>
    </row>
    <row r="228" spans="1:2" x14ac:dyDescent="0.25">
      <c r="A228" s="2" t="str">
        <f t="shared" si="6"/>
        <v>A2825.15</v>
      </c>
      <c r="B228" s="34">
        <f t="shared" si="5"/>
        <v>0</v>
      </c>
    </row>
    <row r="229" spans="1:2" x14ac:dyDescent="0.25">
      <c r="A229" s="2" t="str">
        <f t="shared" si="6"/>
        <v>A2825.16</v>
      </c>
      <c r="B229" s="34">
        <f t="shared" si="5"/>
        <v>0</v>
      </c>
    </row>
    <row r="230" spans="1:2" x14ac:dyDescent="0.25">
      <c r="A230" s="2" t="str">
        <f t="shared" si="6"/>
        <v>A2830.15</v>
      </c>
      <c r="B230" s="34">
        <f t="shared" si="5"/>
        <v>0</v>
      </c>
    </row>
    <row r="231" spans="1:2" x14ac:dyDescent="0.25">
      <c r="A231" s="2" t="str">
        <f t="shared" si="6"/>
        <v>A2830.16</v>
      </c>
      <c r="B231" s="34">
        <f t="shared" si="5"/>
        <v>0</v>
      </c>
    </row>
    <row r="232" spans="1:2" x14ac:dyDescent="0.25">
      <c r="A232" s="2" t="str">
        <f t="shared" si="6"/>
        <v>A2850.15</v>
      </c>
      <c r="B232" s="34">
        <f t="shared" si="5"/>
        <v>0</v>
      </c>
    </row>
    <row r="233" spans="1:2" x14ac:dyDescent="0.25">
      <c r="A233" s="2" t="str">
        <f t="shared" si="6"/>
        <v>A2850.16</v>
      </c>
      <c r="B233" s="34">
        <f t="shared" si="5"/>
        <v>0</v>
      </c>
    </row>
    <row r="234" spans="1:2" x14ac:dyDescent="0.25">
      <c r="A234" s="2" t="str">
        <f t="shared" si="6"/>
        <v>A2855.15</v>
      </c>
      <c r="B234" s="34">
        <f t="shared" si="5"/>
        <v>0</v>
      </c>
    </row>
    <row r="235" spans="1:2" x14ac:dyDescent="0.25">
      <c r="A235" s="2" t="str">
        <f t="shared" si="6"/>
        <v>A2855.16</v>
      </c>
      <c r="B235" s="34">
        <f t="shared" si="5"/>
        <v>0</v>
      </c>
    </row>
    <row r="236" spans="1:2" x14ac:dyDescent="0.25">
      <c r="A236" s="2" t="str">
        <f t="shared" si="6"/>
        <v>A2870.16</v>
      </c>
      <c r="B236" s="34">
        <f t="shared" si="5"/>
        <v>0</v>
      </c>
    </row>
    <row r="237" spans="1:2" x14ac:dyDescent="0.25">
      <c r="A237" s="2" t="str">
        <f t="shared" ref="A237:A247" si="7">+A97</f>
        <v>A5510.15</v>
      </c>
      <c r="B237" s="34">
        <f t="shared" ref="B237:B247" si="8">+B97</f>
        <v>0</v>
      </c>
    </row>
    <row r="238" spans="1:2" x14ac:dyDescent="0.25">
      <c r="A238" s="2" t="str">
        <f t="shared" si="7"/>
        <v>A5510.16 (Excluding Trans Supv Office)</v>
      </c>
      <c r="B238" s="34">
        <f t="shared" si="8"/>
        <v>0</v>
      </c>
    </row>
    <row r="239" spans="1:2" x14ac:dyDescent="0.25">
      <c r="A239" s="2" t="str">
        <f t="shared" si="7"/>
        <v>A5510.16 (Trans Supv Office)</v>
      </c>
      <c r="B239" s="34">
        <f t="shared" si="8"/>
        <v>0</v>
      </c>
    </row>
    <row r="240" spans="1:2" x14ac:dyDescent="0.25">
      <c r="A240" s="2" t="str">
        <f t="shared" si="7"/>
        <v>A5530.16</v>
      </c>
      <c r="B240" s="34">
        <f t="shared" si="8"/>
        <v>0</v>
      </c>
    </row>
    <row r="241" spans="1:2" x14ac:dyDescent="0.25">
      <c r="A241" s="2" t="str">
        <f t="shared" si="7"/>
        <v>A7140.15</v>
      </c>
      <c r="B241" s="34">
        <f t="shared" si="8"/>
        <v>0</v>
      </c>
    </row>
    <row r="242" spans="1:2" x14ac:dyDescent="0.25">
      <c r="A242" s="2" t="str">
        <f t="shared" si="7"/>
        <v>A7140.16</v>
      </c>
      <c r="B242" s="34">
        <f t="shared" si="8"/>
        <v>0</v>
      </c>
    </row>
    <row r="243" spans="1:2" x14ac:dyDescent="0.25">
      <c r="A243" s="2" t="str">
        <f t="shared" si="7"/>
        <v>A7310.15</v>
      </c>
      <c r="B243" s="34">
        <f t="shared" si="8"/>
        <v>0</v>
      </c>
    </row>
    <row r="244" spans="1:2" x14ac:dyDescent="0.25">
      <c r="A244" s="2" t="str">
        <f t="shared" si="7"/>
        <v>A7310.16</v>
      </c>
      <c r="B244" s="34">
        <f t="shared" si="8"/>
        <v>0</v>
      </c>
    </row>
    <row r="245" spans="1:2" x14ac:dyDescent="0.25">
      <c r="A245" s="2" t="str">
        <f t="shared" si="7"/>
        <v>A8060.15</v>
      </c>
      <c r="B245" s="34">
        <f t="shared" si="8"/>
        <v>0</v>
      </c>
    </row>
    <row r="246" spans="1:2" x14ac:dyDescent="0.25">
      <c r="A246" s="2" t="str">
        <f t="shared" si="7"/>
        <v>A8060.16</v>
      </c>
      <c r="B246" s="34">
        <f t="shared" si="8"/>
        <v>0</v>
      </c>
    </row>
    <row r="247" spans="1:2" x14ac:dyDescent="0.25">
      <c r="A247" s="2" t="str">
        <f t="shared" si="7"/>
        <v>A8070.16</v>
      </c>
      <c r="B247" s="34">
        <f t="shared" si="8"/>
        <v>0</v>
      </c>
    </row>
    <row r="248" spans="1:2" x14ac:dyDescent="0.25">
      <c r="A248" s="2"/>
      <c r="B248" s="34"/>
    </row>
    <row r="249" spans="1:2" ht="15.75" thickBot="1" x14ac:dyDescent="0.3">
      <c r="A249" s="2" t="s">
        <v>158</v>
      </c>
      <c r="B249" s="35">
        <f>SUM(B161:B248)</f>
        <v>0</v>
      </c>
    </row>
    <row r="250" spans="1:2" ht="15.75" thickTop="1" x14ac:dyDescent="0.25">
      <c r="A250" s="2"/>
      <c r="B250" s="46"/>
    </row>
    <row r="251" spans="1:2" ht="39.75" customHeight="1" x14ac:dyDescent="0.25">
      <c r="A251" s="11" t="s">
        <v>83</v>
      </c>
      <c r="B251" s="20" t="str">
        <f>+B154</f>
        <v>2020-21</v>
      </c>
    </row>
    <row r="252" spans="1:2" x14ac:dyDescent="0.25">
      <c r="A252" s="2" t="s">
        <v>45</v>
      </c>
      <c r="B252" s="34">
        <f>+B158</f>
        <v>0</v>
      </c>
    </row>
    <row r="253" spans="1:2" x14ac:dyDescent="0.25">
      <c r="A253" s="2" t="s">
        <v>46</v>
      </c>
      <c r="B253" s="34">
        <f>+B249</f>
        <v>0</v>
      </c>
    </row>
    <row r="254" spans="1:2" x14ac:dyDescent="0.25">
      <c r="A254" s="2" t="s">
        <v>159</v>
      </c>
      <c r="B254" s="10" t="e">
        <f>+ROUND((B252/B253),4)</f>
        <v>#DIV/0!</v>
      </c>
    </row>
    <row r="255" spans="1:2" x14ac:dyDescent="0.25">
      <c r="A255" s="2"/>
      <c r="B255" s="2"/>
    </row>
    <row r="256" spans="1:2" x14ac:dyDescent="0.25">
      <c r="A256" s="2" t="s">
        <v>47</v>
      </c>
      <c r="B256" s="2"/>
    </row>
    <row r="257" spans="1:9" x14ac:dyDescent="0.25">
      <c r="A257" s="2" t="str">
        <f>+A108</f>
        <v>AT9098.0 (Line 384)</v>
      </c>
      <c r="B257" s="34">
        <f t="shared" ref="B257" si="9">+B108</f>
        <v>0</v>
      </c>
    </row>
    <row r="258" spans="1:9" x14ac:dyDescent="0.25">
      <c r="A258" s="2"/>
      <c r="B258" s="34"/>
    </row>
    <row r="259" spans="1:9" ht="15.75" thickBot="1" x14ac:dyDescent="0.3">
      <c r="A259" s="2" t="s">
        <v>159</v>
      </c>
      <c r="B259" s="34" t="e">
        <f>B254*B257</f>
        <v>#DIV/0!</v>
      </c>
    </row>
    <row r="260" spans="1:9" ht="29.25" thickBot="1" x14ac:dyDescent="0.5">
      <c r="A260" s="2"/>
      <c r="B260" s="46"/>
      <c r="D260" s="214" t="s">
        <v>1735</v>
      </c>
      <c r="E260" s="215"/>
      <c r="F260" s="215"/>
      <c r="G260" s="215"/>
      <c r="H260" s="215"/>
      <c r="I260" s="216"/>
    </row>
    <row r="261" spans="1:9" ht="9" customHeight="1" thickBot="1" x14ac:dyDescent="0.3">
      <c r="A261" s="2"/>
      <c r="B261" s="2"/>
    </row>
    <row r="262" spans="1:9" ht="92.25" customHeight="1" thickBot="1" x14ac:dyDescent="0.4">
      <c r="A262" s="43" t="s">
        <v>51</v>
      </c>
      <c r="B262" s="163" t="s">
        <v>1783</v>
      </c>
      <c r="D262" s="220" t="s">
        <v>1804</v>
      </c>
      <c r="E262" s="221"/>
      <c r="F262" s="221"/>
      <c r="G262" s="221"/>
      <c r="H262" s="221"/>
      <c r="I262" s="222"/>
    </row>
    <row r="263" spans="1:9" x14ac:dyDescent="0.25">
      <c r="A263" s="16" t="s">
        <v>57</v>
      </c>
      <c r="B263" s="22" t="str">
        <f>+B251</f>
        <v>2020-21</v>
      </c>
    </row>
    <row r="264" spans="1:9" x14ac:dyDescent="0.25">
      <c r="A264" s="12" t="s">
        <v>48</v>
      </c>
      <c r="B264" s="12"/>
      <c r="C264" s="26" t="s">
        <v>1774</v>
      </c>
    </row>
    <row r="265" spans="1:9" x14ac:dyDescent="0.25">
      <c r="A265" s="12" t="s">
        <v>74</v>
      </c>
      <c r="B265" s="36" t="e">
        <f>+B259</f>
        <v>#DIV/0!</v>
      </c>
      <c r="C265" s="50" t="s">
        <v>181</v>
      </c>
      <c r="D265" s="50"/>
    </row>
    <row r="266" spans="1:9" x14ac:dyDescent="0.25">
      <c r="A266" s="12" t="s">
        <v>41</v>
      </c>
      <c r="B266" s="36"/>
      <c r="C266" s="50"/>
      <c r="D266" s="50"/>
    </row>
    <row r="267" spans="1:9" x14ac:dyDescent="0.25">
      <c r="A267" s="12" t="str">
        <f>+A46</f>
        <v>A2250.15 Portion NOT funded from CARES Act</v>
      </c>
      <c r="B267" s="36">
        <f>+B46</f>
        <v>0</v>
      </c>
      <c r="C267" s="50" t="s">
        <v>160</v>
      </c>
      <c r="D267" s="50"/>
    </row>
    <row r="268" spans="1:9" x14ac:dyDescent="0.25">
      <c r="A268" s="12" t="str">
        <f>+A48</f>
        <v>A2250.16 Portion NOT funded from CARES Act</v>
      </c>
      <c r="B268" s="36">
        <f>+B48</f>
        <v>0</v>
      </c>
      <c r="C268" s="50" t="s">
        <v>161</v>
      </c>
      <c r="D268" s="50"/>
    </row>
    <row r="269" spans="1:9" x14ac:dyDescent="0.25">
      <c r="A269" s="12" t="str">
        <f>+A50</f>
        <v>A2250.2 Portion NOT funded from CARES Act</v>
      </c>
      <c r="B269" s="36">
        <f>+B50</f>
        <v>0</v>
      </c>
      <c r="C269" s="50" t="s">
        <v>162</v>
      </c>
      <c r="D269" s="50"/>
    </row>
    <row r="270" spans="1:9" x14ac:dyDescent="0.25">
      <c r="A270" s="12" t="str">
        <f>+A52</f>
        <v>A2250.4 Portion NOT funded from CARES Act</v>
      </c>
      <c r="B270" s="36">
        <f>+B52</f>
        <v>0</v>
      </c>
      <c r="C270" s="50" t="s">
        <v>163</v>
      </c>
      <c r="D270" s="50"/>
    </row>
    <row r="271" spans="1:9" x14ac:dyDescent="0.25">
      <c r="A271" s="12" t="str">
        <f>+A54</f>
        <v>A2250.45 Portion NOT funded from CARES Act</v>
      </c>
      <c r="B271" s="36">
        <f>+B54</f>
        <v>0</v>
      </c>
      <c r="C271" s="50" t="s">
        <v>164</v>
      </c>
      <c r="D271" s="50"/>
    </row>
    <row r="272" spans="1:9" x14ac:dyDescent="0.25">
      <c r="A272" s="12" t="str">
        <f>+A56</f>
        <v>A2250.471 Portion NOT funded from CARES Act</v>
      </c>
      <c r="B272" s="36">
        <f>+B56</f>
        <v>0</v>
      </c>
      <c r="C272" s="50" t="s">
        <v>165</v>
      </c>
      <c r="D272" s="50"/>
    </row>
    <row r="273" spans="1:4" x14ac:dyDescent="0.25">
      <c r="A273" s="12" t="str">
        <f>+A58</f>
        <v>A2250.472 Portion NOT funded from CARES Act</v>
      </c>
      <c r="B273" s="36">
        <f>+B58</f>
        <v>0</v>
      </c>
      <c r="C273" s="50" t="s">
        <v>166</v>
      </c>
      <c r="D273" s="50"/>
    </row>
    <row r="274" spans="1:4" x14ac:dyDescent="0.25">
      <c r="A274" s="12" t="str">
        <f>+A60</f>
        <v>A2250.473 Portion NOT funded from CARES Act</v>
      </c>
      <c r="B274" s="36">
        <f>+B60</f>
        <v>0</v>
      </c>
      <c r="C274" s="50" t="s">
        <v>167</v>
      </c>
      <c r="D274" s="50"/>
    </row>
    <row r="275" spans="1:4" x14ac:dyDescent="0.25">
      <c r="A275" s="12" t="str">
        <f>+A62</f>
        <v>A2250.48 Portion NOT funded from CARES Act</v>
      </c>
      <c r="B275" s="36">
        <f>+B62</f>
        <v>0</v>
      </c>
      <c r="C275" s="50" t="s">
        <v>168</v>
      </c>
      <c r="D275" s="50"/>
    </row>
    <row r="276" spans="1:4" x14ac:dyDescent="0.25">
      <c r="A276" s="12" t="str">
        <f>+A64</f>
        <v>A2250.49 Portion NOT funded from CARES Act</v>
      </c>
      <c r="B276" s="36">
        <f>+B64</f>
        <v>0</v>
      </c>
      <c r="C276" s="50" t="s">
        <v>169</v>
      </c>
      <c r="D276" s="50"/>
    </row>
    <row r="277" spans="1:4" x14ac:dyDescent="0.25">
      <c r="A277" s="12" t="str">
        <f t="shared" ref="A277:B292" si="10">+A109</f>
        <v>F2253.15</v>
      </c>
      <c r="B277" s="36">
        <f t="shared" si="10"/>
        <v>0</v>
      </c>
      <c r="C277" s="50" t="s">
        <v>170</v>
      </c>
      <c r="D277" s="50"/>
    </row>
    <row r="278" spans="1:4" x14ac:dyDescent="0.25">
      <c r="A278" s="12" t="str">
        <f t="shared" si="10"/>
        <v>F2253.16</v>
      </c>
      <c r="B278" s="36">
        <f t="shared" si="10"/>
        <v>0</v>
      </c>
      <c r="C278" s="50" t="s">
        <v>171</v>
      </c>
      <c r="D278" s="50"/>
    </row>
    <row r="279" spans="1:4" x14ac:dyDescent="0.25">
      <c r="A279" s="12" t="str">
        <f t="shared" si="10"/>
        <v>F2253.2</v>
      </c>
      <c r="B279" s="36">
        <f t="shared" si="10"/>
        <v>0</v>
      </c>
      <c r="C279" s="50" t="s">
        <v>172</v>
      </c>
      <c r="D279" s="50"/>
    </row>
    <row r="280" spans="1:4" x14ac:dyDescent="0.25">
      <c r="A280" s="12" t="str">
        <f t="shared" si="10"/>
        <v>F2253.4</v>
      </c>
      <c r="B280" s="36">
        <f t="shared" si="10"/>
        <v>0</v>
      </c>
      <c r="C280" s="50" t="s">
        <v>173</v>
      </c>
      <c r="D280" s="50"/>
    </row>
    <row r="281" spans="1:4" x14ac:dyDescent="0.25">
      <c r="A281" s="12" t="str">
        <f t="shared" si="10"/>
        <v>F2253.45</v>
      </c>
      <c r="B281" s="36">
        <f t="shared" si="10"/>
        <v>0</v>
      </c>
      <c r="C281" s="50" t="s">
        <v>174</v>
      </c>
      <c r="D281" s="50"/>
    </row>
    <row r="282" spans="1:4" x14ac:dyDescent="0.25">
      <c r="A282" s="12" t="str">
        <f t="shared" si="10"/>
        <v>F2253.471</v>
      </c>
      <c r="B282" s="36">
        <f t="shared" si="10"/>
        <v>0</v>
      </c>
      <c r="C282" s="50" t="s">
        <v>175</v>
      </c>
      <c r="D282" s="50"/>
    </row>
    <row r="283" spans="1:4" x14ac:dyDescent="0.25">
      <c r="A283" s="12" t="str">
        <f t="shared" si="10"/>
        <v>F2253.472</v>
      </c>
      <c r="B283" s="36">
        <f t="shared" si="10"/>
        <v>0</v>
      </c>
      <c r="C283" s="50" t="s">
        <v>176</v>
      </c>
      <c r="D283" s="50"/>
    </row>
    <row r="284" spans="1:4" x14ac:dyDescent="0.25">
      <c r="A284" s="12" t="str">
        <f t="shared" si="10"/>
        <v>F2253.48</v>
      </c>
      <c r="B284" s="36">
        <f t="shared" si="10"/>
        <v>0</v>
      </c>
      <c r="C284" s="50" t="s">
        <v>177</v>
      </c>
      <c r="D284" s="50"/>
    </row>
    <row r="285" spans="1:4" x14ac:dyDescent="0.25">
      <c r="A285" s="12" t="str">
        <f t="shared" si="10"/>
        <v>F2253.49</v>
      </c>
      <c r="B285" s="36">
        <f t="shared" si="10"/>
        <v>0</v>
      </c>
      <c r="C285" s="50" t="s">
        <v>178</v>
      </c>
      <c r="D285" s="50"/>
    </row>
    <row r="286" spans="1:4" x14ac:dyDescent="0.25">
      <c r="A286" s="12" t="str">
        <f t="shared" si="10"/>
        <v>F2253.8</v>
      </c>
      <c r="B286" s="36">
        <f t="shared" si="10"/>
        <v>0</v>
      </c>
      <c r="C286" s="50" t="s">
        <v>179</v>
      </c>
      <c r="D286" s="50"/>
    </row>
    <row r="287" spans="1:4" x14ac:dyDescent="0.25">
      <c r="A287" s="12" t="str">
        <f t="shared" si="10"/>
        <v>F5511.16 (Excluding Trans Supv Office)</v>
      </c>
      <c r="B287" s="36">
        <f t="shared" si="10"/>
        <v>0</v>
      </c>
      <c r="C287" s="50" t="s">
        <v>180</v>
      </c>
      <c r="D287" s="50"/>
    </row>
    <row r="288" spans="1:4" x14ac:dyDescent="0.25">
      <c r="A288" s="12" t="str">
        <f t="shared" si="10"/>
        <v>F5511.16 (Trans Supervisor Office)</v>
      </c>
      <c r="B288" s="36">
        <f t="shared" si="10"/>
        <v>0</v>
      </c>
      <c r="C288" s="50" t="s">
        <v>180</v>
      </c>
      <c r="D288" s="50"/>
    </row>
    <row r="289" spans="1:9" x14ac:dyDescent="0.25">
      <c r="A289" s="12" t="str">
        <f t="shared" si="10"/>
        <v>F5511.4</v>
      </c>
      <c r="B289" s="36">
        <f t="shared" si="10"/>
        <v>0</v>
      </c>
      <c r="C289" s="50" t="s">
        <v>182</v>
      </c>
      <c r="D289" s="50"/>
    </row>
    <row r="290" spans="1:9" x14ac:dyDescent="0.25">
      <c r="A290" s="12" t="str">
        <f t="shared" si="10"/>
        <v>F5511.45</v>
      </c>
      <c r="B290" s="36">
        <f t="shared" si="10"/>
        <v>0</v>
      </c>
      <c r="C290" s="50" t="s">
        <v>183</v>
      </c>
      <c r="D290" s="50"/>
    </row>
    <row r="291" spans="1:9" x14ac:dyDescent="0.25">
      <c r="A291" s="12" t="str">
        <f t="shared" si="10"/>
        <v>F5511.8</v>
      </c>
      <c r="B291" s="36">
        <f t="shared" si="10"/>
        <v>0</v>
      </c>
      <c r="C291" s="50" t="s">
        <v>184</v>
      </c>
      <c r="D291" s="50"/>
    </row>
    <row r="292" spans="1:9" x14ac:dyDescent="0.25">
      <c r="A292" s="12" t="str">
        <f t="shared" si="10"/>
        <v>F5541.4</v>
      </c>
      <c r="B292" s="36">
        <f t="shared" si="10"/>
        <v>0</v>
      </c>
      <c r="C292" s="50" t="s">
        <v>185</v>
      </c>
      <c r="D292" s="50"/>
    </row>
    <row r="293" spans="1:9" x14ac:dyDescent="0.25">
      <c r="A293" s="12" t="str">
        <f t="shared" ref="A293:B294" si="11">+A125</f>
        <v>F5551.4</v>
      </c>
      <c r="B293" s="36">
        <f t="shared" si="11"/>
        <v>0</v>
      </c>
      <c r="C293" s="50" t="s">
        <v>186</v>
      </c>
      <c r="D293" s="50"/>
    </row>
    <row r="294" spans="1:9" ht="15.6" customHeight="1" x14ac:dyDescent="0.25">
      <c r="A294" s="12" t="str">
        <f t="shared" si="11"/>
        <v>F5582.49</v>
      </c>
      <c r="B294" s="36">
        <f t="shared" si="11"/>
        <v>0</v>
      </c>
      <c r="C294" s="50" t="s">
        <v>187</v>
      </c>
      <c r="D294" s="50"/>
    </row>
    <row r="295" spans="1:9" ht="15.6" customHeight="1" thickBot="1" x14ac:dyDescent="0.3">
      <c r="A295" s="12"/>
      <c r="B295" s="36"/>
      <c r="C295" s="50"/>
      <c r="D295" s="50"/>
    </row>
    <row r="296" spans="1:9" ht="27" customHeight="1" thickBot="1" x14ac:dyDescent="0.3">
      <c r="A296" s="153" t="s">
        <v>63</v>
      </c>
      <c r="B296" s="162" t="e">
        <f>SUM(B264:B295)</f>
        <v>#DIV/0!</v>
      </c>
      <c r="C296" s="223" t="s">
        <v>1775</v>
      </c>
      <c r="D296" s="224"/>
      <c r="E296" s="224"/>
      <c r="F296" s="224"/>
      <c r="G296" s="224"/>
      <c r="H296" s="224"/>
      <c r="I296" s="225"/>
    </row>
    <row r="297" spans="1:9" ht="53.25" customHeight="1" thickBot="1" x14ac:dyDescent="0.35">
      <c r="A297" s="12"/>
      <c r="B297" s="161" t="s">
        <v>1777</v>
      </c>
      <c r="C297" s="197" t="s">
        <v>1776</v>
      </c>
      <c r="D297" s="198"/>
      <c r="E297" s="198"/>
      <c r="F297" s="198"/>
      <c r="G297" s="198"/>
      <c r="H297" s="199"/>
    </row>
    <row r="298" spans="1:9" x14ac:dyDescent="0.25">
      <c r="A298" s="12" t="s">
        <v>52</v>
      </c>
      <c r="B298" s="12">
        <f>+B130</f>
        <v>0</v>
      </c>
      <c r="C298" s="50"/>
      <c r="D298" s="50"/>
    </row>
    <row r="299" spans="1:9" ht="15.75" thickBot="1" x14ac:dyDescent="0.3">
      <c r="A299" s="12"/>
      <c r="B299" s="12"/>
      <c r="C299" s="50"/>
      <c r="D299" s="50"/>
    </row>
    <row r="300" spans="1:9" ht="33" customHeight="1" thickBot="1" x14ac:dyDescent="0.3">
      <c r="A300" s="153" t="s">
        <v>69</v>
      </c>
      <c r="B300" s="154" t="e">
        <f>+B296/B298</f>
        <v>#DIV/0!</v>
      </c>
      <c r="C300" s="223" t="s">
        <v>1802</v>
      </c>
      <c r="D300" s="224"/>
      <c r="E300" s="224"/>
      <c r="F300" s="224"/>
      <c r="G300" s="224"/>
      <c r="H300" s="224"/>
      <c r="I300" s="225"/>
    </row>
    <row r="301" spans="1:9" x14ac:dyDescent="0.25">
      <c r="A301" s="12"/>
      <c r="B301" s="12"/>
      <c r="C301" s="50"/>
      <c r="D301" s="50"/>
    </row>
    <row r="302" spans="1:9" x14ac:dyDescent="0.25">
      <c r="A302" s="12" t="s">
        <v>70</v>
      </c>
      <c r="B302" s="12"/>
      <c r="C302" s="50"/>
      <c r="D302" s="50"/>
    </row>
    <row r="303" spans="1:9" x14ac:dyDescent="0.25">
      <c r="A303" s="23" t="s">
        <v>71</v>
      </c>
      <c r="B303" s="12"/>
      <c r="C303" s="50"/>
      <c r="D303" s="50"/>
    </row>
    <row r="304" spans="1:9" x14ac:dyDescent="0.25">
      <c r="A304" s="12" t="s">
        <v>58</v>
      </c>
      <c r="B304" s="36">
        <f>+B140+B141+B143</f>
        <v>0</v>
      </c>
      <c r="C304" s="50"/>
      <c r="D304" s="50"/>
    </row>
    <row r="305" spans="1:9" x14ac:dyDescent="0.25">
      <c r="A305" s="12" t="s">
        <v>59</v>
      </c>
      <c r="B305" s="36" t="e">
        <f>+B265+B267+B268+B269+B270+B271+B272+B273+B274+B275+B276</f>
        <v>#DIV/0!</v>
      </c>
      <c r="C305" s="50"/>
      <c r="D305" s="50"/>
    </row>
    <row r="306" spans="1:9" x14ac:dyDescent="0.25">
      <c r="A306" s="12" t="s">
        <v>60</v>
      </c>
      <c r="B306" s="15" t="e">
        <f>ROUND(+B304/B305,4)</f>
        <v>#DIV/0!</v>
      </c>
      <c r="C306" s="50"/>
      <c r="D306" s="50"/>
    </row>
    <row r="307" spans="1:9" x14ac:dyDescent="0.25">
      <c r="A307" s="12"/>
      <c r="B307" s="12"/>
      <c r="C307" s="50"/>
      <c r="D307" s="50"/>
    </row>
    <row r="308" spans="1:9" x14ac:dyDescent="0.25">
      <c r="A308" s="23" t="s">
        <v>72</v>
      </c>
      <c r="B308" s="12"/>
      <c r="C308" s="50"/>
      <c r="D308" s="50"/>
    </row>
    <row r="309" spans="1:9" x14ac:dyDescent="0.25">
      <c r="A309" s="12" t="s">
        <v>58</v>
      </c>
      <c r="B309" s="36">
        <f>+B134+B137+B138</f>
        <v>0</v>
      </c>
      <c r="C309" s="50"/>
      <c r="D309" s="50"/>
    </row>
    <row r="310" spans="1:9" ht="15.75" thickBot="1" x14ac:dyDescent="0.3">
      <c r="A310" s="12" t="s">
        <v>59</v>
      </c>
      <c r="B310" s="36">
        <f>SUM(B277:B294)</f>
        <v>0</v>
      </c>
      <c r="C310" s="50"/>
      <c r="D310" s="50"/>
    </row>
    <row r="311" spans="1:9" ht="67.5" customHeight="1" thickBot="1" x14ac:dyDescent="0.3">
      <c r="A311" s="12" t="s">
        <v>60</v>
      </c>
      <c r="B311" s="15" t="e">
        <f>+ROUND(B309/B310,4)</f>
        <v>#DIV/0!</v>
      </c>
      <c r="C311" s="185" t="s">
        <v>1803</v>
      </c>
      <c r="D311" s="186"/>
      <c r="E311" s="186"/>
      <c r="F311" s="186"/>
      <c r="G311" s="186"/>
      <c r="H311" s="186"/>
      <c r="I311" s="187"/>
    </row>
    <row r="312" spans="1:9" ht="45.75" thickBot="1" x14ac:dyDescent="0.3">
      <c r="A312" s="12"/>
      <c r="B312" s="161" t="s">
        <v>1784</v>
      </c>
      <c r="C312" s="50"/>
      <c r="D312" s="50"/>
    </row>
    <row r="313" spans="1:9" x14ac:dyDescent="0.25">
      <c r="A313" s="16" t="s">
        <v>56</v>
      </c>
      <c r="B313" s="22" t="str">
        <f>+B263</f>
        <v>2020-21</v>
      </c>
      <c r="C313" s="26" t="str">
        <f>+C264</f>
        <v>Account Title for Column H of Tab 5:</v>
      </c>
      <c r="D313" s="50"/>
    </row>
    <row r="314" spans="1:9" x14ac:dyDescent="0.25">
      <c r="A314" s="12" t="s">
        <v>49</v>
      </c>
      <c r="B314" s="150" t="e">
        <f>+B265*(1-B$306)</f>
        <v>#DIV/0!</v>
      </c>
      <c r="C314" s="50" t="s">
        <v>181</v>
      </c>
      <c r="D314" s="50"/>
    </row>
    <row r="315" spans="1:9" x14ac:dyDescent="0.25">
      <c r="A315" s="12" t="s">
        <v>41</v>
      </c>
      <c r="B315" s="150"/>
      <c r="C315" s="50"/>
      <c r="D315" s="50"/>
    </row>
    <row r="316" spans="1:9" x14ac:dyDescent="0.25">
      <c r="A316" s="12" t="str">
        <f>+A267</f>
        <v>A2250.15 Portion NOT funded from CARES Act</v>
      </c>
      <c r="B316" s="150" t="e">
        <f>+B267*(1-B$306)</f>
        <v>#DIV/0!</v>
      </c>
      <c r="C316" s="50" t="s">
        <v>160</v>
      </c>
      <c r="D316" s="50"/>
    </row>
    <row r="317" spans="1:9" x14ac:dyDescent="0.25">
      <c r="A317" s="12" t="str">
        <f t="shared" ref="A317:A343" si="12">+A268</f>
        <v>A2250.16 Portion NOT funded from CARES Act</v>
      </c>
      <c r="B317" s="150" t="e">
        <f t="shared" ref="B317:B325" si="13">+B268*(1-B$306)</f>
        <v>#DIV/0!</v>
      </c>
      <c r="C317" s="50" t="s">
        <v>161</v>
      </c>
      <c r="D317" s="50"/>
    </row>
    <row r="318" spans="1:9" x14ac:dyDescent="0.25">
      <c r="A318" s="12" t="str">
        <f t="shared" si="12"/>
        <v>A2250.2 Portion NOT funded from CARES Act</v>
      </c>
      <c r="B318" s="150" t="e">
        <f t="shared" si="13"/>
        <v>#DIV/0!</v>
      </c>
      <c r="C318" s="50" t="s">
        <v>162</v>
      </c>
      <c r="D318" s="50"/>
    </row>
    <row r="319" spans="1:9" x14ac:dyDescent="0.25">
      <c r="A319" s="12" t="str">
        <f t="shared" si="12"/>
        <v>A2250.4 Portion NOT funded from CARES Act</v>
      </c>
      <c r="B319" s="150" t="e">
        <f t="shared" si="13"/>
        <v>#DIV/0!</v>
      </c>
      <c r="C319" s="50" t="s">
        <v>163</v>
      </c>
      <c r="D319" s="50"/>
    </row>
    <row r="320" spans="1:9" x14ac:dyDescent="0.25">
      <c r="A320" s="12" t="str">
        <f t="shared" si="12"/>
        <v>A2250.45 Portion NOT funded from CARES Act</v>
      </c>
      <c r="B320" s="150" t="e">
        <f t="shared" si="13"/>
        <v>#DIV/0!</v>
      </c>
      <c r="C320" s="50" t="s">
        <v>164</v>
      </c>
      <c r="D320" s="50"/>
    </row>
    <row r="321" spans="1:4" x14ac:dyDescent="0.25">
      <c r="A321" s="12" t="str">
        <f t="shared" si="12"/>
        <v>A2250.471 Portion NOT funded from CARES Act</v>
      </c>
      <c r="B321" s="150" t="e">
        <f t="shared" si="13"/>
        <v>#DIV/0!</v>
      </c>
      <c r="C321" s="50" t="s">
        <v>165</v>
      </c>
      <c r="D321" s="50"/>
    </row>
    <row r="322" spans="1:4" x14ac:dyDescent="0.25">
      <c r="A322" s="12" t="str">
        <f t="shared" si="12"/>
        <v>A2250.472 Portion NOT funded from CARES Act</v>
      </c>
      <c r="B322" s="150" t="e">
        <f t="shared" si="13"/>
        <v>#DIV/0!</v>
      </c>
      <c r="C322" s="50" t="s">
        <v>166</v>
      </c>
      <c r="D322" s="50"/>
    </row>
    <row r="323" spans="1:4" x14ac:dyDescent="0.25">
      <c r="A323" s="12" t="str">
        <f t="shared" si="12"/>
        <v>A2250.473 Portion NOT funded from CARES Act</v>
      </c>
      <c r="B323" s="150" t="e">
        <f t="shared" si="13"/>
        <v>#DIV/0!</v>
      </c>
      <c r="C323" s="50" t="s">
        <v>167</v>
      </c>
      <c r="D323" s="50"/>
    </row>
    <row r="324" spans="1:4" x14ac:dyDescent="0.25">
      <c r="A324" s="12" t="str">
        <f t="shared" si="12"/>
        <v>A2250.48 Portion NOT funded from CARES Act</v>
      </c>
      <c r="B324" s="150" t="e">
        <f t="shared" si="13"/>
        <v>#DIV/0!</v>
      </c>
      <c r="C324" s="50" t="s">
        <v>168</v>
      </c>
      <c r="D324" s="50"/>
    </row>
    <row r="325" spans="1:4" x14ac:dyDescent="0.25">
      <c r="A325" s="12" t="str">
        <f t="shared" si="12"/>
        <v>A2250.49 Portion NOT funded from CARES Act</v>
      </c>
      <c r="B325" s="150" t="e">
        <f t="shared" si="13"/>
        <v>#DIV/0!</v>
      </c>
      <c r="C325" s="50" t="s">
        <v>169</v>
      </c>
      <c r="D325" s="50"/>
    </row>
    <row r="326" spans="1:4" x14ac:dyDescent="0.25">
      <c r="A326" s="12" t="str">
        <f t="shared" si="12"/>
        <v>F2253.15</v>
      </c>
      <c r="B326" s="150" t="e">
        <f>+B277*(1-B$311)</f>
        <v>#DIV/0!</v>
      </c>
      <c r="C326" s="50" t="s">
        <v>170</v>
      </c>
      <c r="D326" s="50"/>
    </row>
    <row r="327" spans="1:4" x14ac:dyDescent="0.25">
      <c r="A327" s="12" t="str">
        <f t="shared" si="12"/>
        <v>F2253.16</v>
      </c>
      <c r="B327" s="150" t="e">
        <f t="shared" ref="B327:B343" si="14">+B278*(1-B$311)</f>
        <v>#DIV/0!</v>
      </c>
      <c r="C327" s="50" t="s">
        <v>171</v>
      </c>
      <c r="D327" s="50"/>
    </row>
    <row r="328" spans="1:4" x14ac:dyDescent="0.25">
      <c r="A328" s="12" t="str">
        <f t="shared" si="12"/>
        <v>F2253.2</v>
      </c>
      <c r="B328" s="150" t="e">
        <f t="shared" si="14"/>
        <v>#DIV/0!</v>
      </c>
      <c r="C328" s="50" t="s">
        <v>172</v>
      </c>
      <c r="D328" s="50"/>
    </row>
    <row r="329" spans="1:4" x14ac:dyDescent="0.25">
      <c r="A329" s="12" t="str">
        <f t="shared" si="12"/>
        <v>F2253.4</v>
      </c>
      <c r="B329" s="150" t="e">
        <f t="shared" si="14"/>
        <v>#DIV/0!</v>
      </c>
      <c r="C329" s="50" t="s">
        <v>173</v>
      </c>
      <c r="D329" s="50"/>
    </row>
    <row r="330" spans="1:4" x14ac:dyDescent="0.25">
      <c r="A330" s="12" t="str">
        <f t="shared" si="12"/>
        <v>F2253.45</v>
      </c>
      <c r="B330" s="150" t="e">
        <f t="shared" si="14"/>
        <v>#DIV/0!</v>
      </c>
      <c r="C330" s="50" t="s">
        <v>174</v>
      </c>
      <c r="D330" s="50"/>
    </row>
    <row r="331" spans="1:4" x14ac:dyDescent="0.25">
      <c r="A331" s="12" t="str">
        <f t="shared" si="12"/>
        <v>F2253.471</v>
      </c>
      <c r="B331" s="150" t="e">
        <f t="shared" si="14"/>
        <v>#DIV/0!</v>
      </c>
      <c r="C331" s="50" t="s">
        <v>175</v>
      </c>
      <c r="D331" s="50"/>
    </row>
    <row r="332" spans="1:4" x14ac:dyDescent="0.25">
      <c r="A332" s="12" t="str">
        <f t="shared" si="12"/>
        <v>F2253.472</v>
      </c>
      <c r="B332" s="150" t="e">
        <f t="shared" si="14"/>
        <v>#DIV/0!</v>
      </c>
      <c r="C332" s="50" t="s">
        <v>176</v>
      </c>
      <c r="D332" s="50"/>
    </row>
    <row r="333" spans="1:4" x14ac:dyDescent="0.25">
      <c r="A333" s="12" t="str">
        <f t="shared" si="12"/>
        <v>F2253.48</v>
      </c>
      <c r="B333" s="150" t="e">
        <f t="shared" si="14"/>
        <v>#DIV/0!</v>
      </c>
      <c r="C333" s="50" t="s">
        <v>177</v>
      </c>
      <c r="D333" s="50"/>
    </row>
    <row r="334" spans="1:4" x14ac:dyDescent="0.25">
      <c r="A334" s="12" t="str">
        <f t="shared" si="12"/>
        <v>F2253.49</v>
      </c>
      <c r="B334" s="150" t="e">
        <f t="shared" si="14"/>
        <v>#DIV/0!</v>
      </c>
      <c r="C334" s="50" t="s">
        <v>178</v>
      </c>
      <c r="D334" s="50"/>
    </row>
    <row r="335" spans="1:4" x14ac:dyDescent="0.25">
      <c r="A335" s="12" t="str">
        <f t="shared" si="12"/>
        <v>F2253.8</v>
      </c>
      <c r="B335" s="150" t="e">
        <f t="shared" si="14"/>
        <v>#DIV/0!</v>
      </c>
      <c r="C335" s="50" t="s">
        <v>179</v>
      </c>
      <c r="D335" s="50"/>
    </row>
    <row r="336" spans="1:4" x14ac:dyDescent="0.25">
      <c r="A336" s="12" t="str">
        <f t="shared" si="12"/>
        <v>F5511.16 (Excluding Trans Supv Office)</v>
      </c>
      <c r="B336" s="150" t="e">
        <f t="shared" si="14"/>
        <v>#DIV/0!</v>
      </c>
      <c r="C336" s="50" t="s">
        <v>180</v>
      </c>
      <c r="D336" s="50"/>
    </row>
    <row r="337" spans="1:5" x14ac:dyDescent="0.25">
      <c r="A337" s="12" t="str">
        <f t="shared" si="12"/>
        <v>F5511.16 (Trans Supervisor Office)</v>
      </c>
      <c r="B337" s="150" t="e">
        <f t="shared" si="14"/>
        <v>#DIV/0!</v>
      </c>
      <c r="C337" s="50" t="s">
        <v>180</v>
      </c>
      <c r="D337" s="50"/>
    </row>
    <row r="338" spans="1:5" x14ac:dyDescent="0.25">
      <c r="A338" s="12" t="str">
        <f t="shared" si="12"/>
        <v>F5511.4</v>
      </c>
      <c r="B338" s="150" t="e">
        <f t="shared" si="14"/>
        <v>#DIV/0!</v>
      </c>
      <c r="C338" s="50" t="s">
        <v>182</v>
      </c>
      <c r="D338" s="50"/>
    </row>
    <row r="339" spans="1:5" x14ac:dyDescent="0.25">
      <c r="A339" s="12" t="str">
        <f t="shared" si="12"/>
        <v>F5511.45</v>
      </c>
      <c r="B339" s="150" t="e">
        <f t="shared" si="14"/>
        <v>#DIV/0!</v>
      </c>
      <c r="C339" s="50" t="s">
        <v>183</v>
      </c>
      <c r="D339" s="50"/>
    </row>
    <row r="340" spans="1:5" x14ac:dyDescent="0.25">
      <c r="A340" s="12" t="str">
        <f t="shared" si="12"/>
        <v>F5511.8</v>
      </c>
      <c r="B340" s="150" t="e">
        <f t="shared" si="14"/>
        <v>#DIV/0!</v>
      </c>
      <c r="C340" s="50" t="s">
        <v>184</v>
      </c>
      <c r="D340" s="50"/>
    </row>
    <row r="341" spans="1:5" x14ac:dyDescent="0.25">
      <c r="A341" s="12" t="str">
        <f t="shared" si="12"/>
        <v>F5541.4</v>
      </c>
      <c r="B341" s="150" t="e">
        <f t="shared" si="14"/>
        <v>#DIV/0!</v>
      </c>
      <c r="C341" s="50" t="s">
        <v>185</v>
      </c>
      <c r="D341" s="50"/>
    </row>
    <row r="342" spans="1:5" x14ac:dyDescent="0.25">
      <c r="A342" s="12" t="str">
        <f t="shared" si="12"/>
        <v>F5551.4</v>
      </c>
      <c r="B342" s="150" t="e">
        <f t="shared" si="14"/>
        <v>#DIV/0!</v>
      </c>
      <c r="C342" s="50" t="s">
        <v>186</v>
      </c>
      <c r="D342" s="50"/>
    </row>
    <row r="343" spans="1:5" x14ac:dyDescent="0.25">
      <c r="A343" s="12" t="str">
        <f t="shared" si="12"/>
        <v>F5582.49</v>
      </c>
      <c r="B343" s="150" t="e">
        <f t="shared" si="14"/>
        <v>#DIV/0!</v>
      </c>
      <c r="C343" s="50" t="s">
        <v>187</v>
      </c>
      <c r="D343" s="50"/>
    </row>
    <row r="344" spans="1:5" ht="15.75" thickBot="1" x14ac:dyDescent="0.3">
      <c r="A344" s="12"/>
      <c r="B344" s="36"/>
      <c r="C344" s="50"/>
      <c r="D344" s="50"/>
    </row>
    <row r="345" spans="1:5" ht="15.75" thickBot="1" x14ac:dyDescent="0.3">
      <c r="A345" s="151" t="s">
        <v>61</v>
      </c>
      <c r="B345" s="152" t="e">
        <f>SUM(B314:B344)</f>
        <v>#DIV/0!</v>
      </c>
      <c r="C345" s="158" t="s">
        <v>1778</v>
      </c>
      <c r="D345" s="159"/>
      <c r="E345" s="160"/>
    </row>
    <row r="346" spans="1:5" ht="16.5" thickTop="1" thickBot="1" x14ac:dyDescent="0.3">
      <c r="A346" s="12"/>
      <c r="B346" s="12"/>
      <c r="C346" s="50"/>
      <c r="D346" s="50"/>
    </row>
    <row r="347" spans="1:5" ht="15.75" thickBot="1" x14ac:dyDescent="0.3">
      <c r="A347" s="153" t="s">
        <v>62</v>
      </c>
      <c r="B347" s="154" t="e">
        <f>+B345/B298</f>
        <v>#DIV/0!</v>
      </c>
      <c r="C347" s="155" t="s">
        <v>1779</v>
      </c>
      <c r="D347" s="156"/>
      <c r="E347" s="157"/>
    </row>
    <row r="348" spans="1:5" ht="45.75" thickBot="1" x14ac:dyDescent="0.3">
      <c r="A348" s="12"/>
      <c r="B348" s="161" t="s">
        <v>1780</v>
      </c>
      <c r="C348" s="50"/>
      <c r="D348" s="50"/>
    </row>
    <row r="349" spans="1:5" x14ac:dyDescent="0.25">
      <c r="A349" s="16" t="s">
        <v>64</v>
      </c>
      <c r="B349" s="22" t="str">
        <f>+B313</f>
        <v>2020-21</v>
      </c>
      <c r="C349" s="26" t="str">
        <f>+C313</f>
        <v>Account Title for Column H of Tab 5:</v>
      </c>
      <c r="D349" s="50"/>
    </row>
    <row r="350" spans="1:5" x14ac:dyDescent="0.25">
      <c r="A350" s="12" t="s">
        <v>49</v>
      </c>
      <c r="B350" s="150" t="e">
        <f>+B265-B314</f>
        <v>#DIV/0!</v>
      </c>
      <c r="C350" s="50" t="s">
        <v>181</v>
      </c>
      <c r="D350" s="50"/>
    </row>
    <row r="351" spans="1:5" x14ac:dyDescent="0.25">
      <c r="A351" s="12" t="s">
        <v>41</v>
      </c>
      <c r="B351" s="150"/>
      <c r="C351" s="50"/>
      <c r="D351" s="50"/>
    </row>
    <row r="352" spans="1:5" x14ac:dyDescent="0.25">
      <c r="A352" s="12" t="str">
        <f>+A316</f>
        <v>A2250.15 Portion NOT funded from CARES Act</v>
      </c>
      <c r="B352" s="150" t="e">
        <f t="shared" ref="B352:B379" si="15">+B267-B316</f>
        <v>#DIV/0!</v>
      </c>
      <c r="C352" s="50" t="s">
        <v>160</v>
      </c>
      <c r="D352" s="50"/>
    </row>
    <row r="353" spans="1:4" x14ac:dyDescent="0.25">
      <c r="A353" s="12" t="str">
        <f t="shared" ref="A353:A373" si="16">+A317</f>
        <v>A2250.16 Portion NOT funded from CARES Act</v>
      </c>
      <c r="B353" s="150" t="e">
        <f t="shared" si="15"/>
        <v>#DIV/0!</v>
      </c>
      <c r="C353" s="50" t="s">
        <v>161</v>
      </c>
      <c r="D353" s="50"/>
    </row>
    <row r="354" spans="1:4" x14ac:dyDescent="0.25">
      <c r="A354" s="12" t="str">
        <f t="shared" si="16"/>
        <v>A2250.2 Portion NOT funded from CARES Act</v>
      </c>
      <c r="B354" s="150" t="e">
        <f t="shared" si="15"/>
        <v>#DIV/0!</v>
      </c>
      <c r="C354" s="50" t="s">
        <v>162</v>
      </c>
      <c r="D354" s="50"/>
    </row>
    <row r="355" spans="1:4" x14ac:dyDescent="0.25">
      <c r="A355" s="12" t="str">
        <f t="shared" si="16"/>
        <v>A2250.4 Portion NOT funded from CARES Act</v>
      </c>
      <c r="B355" s="150" t="e">
        <f t="shared" si="15"/>
        <v>#DIV/0!</v>
      </c>
      <c r="C355" s="50" t="s">
        <v>163</v>
      </c>
      <c r="D355" s="50"/>
    </row>
    <row r="356" spans="1:4" x14ac:dyDescent="0.25">
      <c r="A356" s="12" t="str">
        <f t="shared" si="16"/>
        <v>A2250.45 Portion NOT funded from CARES Act</v>
      </c>
      <c r="B356" s="150" t="e">
        <f t="shared" si="15"/>
        <v>#DIV/0!</v>
      </c>
      <c r="C356" s="50" t="s">
        <v>164</v>
      </c>
      <c r="D356" s="50"/>
    </row>
    <row r="357" spans="1:4" x14ac:dyDescent="0.25">
      <c r="A357" s="12" t="str">
        <f t="shared" si="16"/>
        <v>A2250.471 Portion NOT funded from CARES Act</v>
      </c>
      <c r="B357" s="150" t="e">
        <f t="shared" si="15"/>
        <v>#DIV/0!</v>
      </c>
      <c r="C357" s="50" t="s">
        <v>165</v>
      </c>
      <c r="D357" s="50"/>
    </row>
    <row r="358" spans="1:4" x14ac:dyDescent="0.25">
      <c r="A358" s="12" t="str">
        <f t="shared" si="16"/>
        <v>A2250.472 Portion NOT funded from CARES Act</v>
      </c>
      <c r="B358" s="150" t="e">
        <f t="shared" si="15"/>
        <v>#DIV/0!</v>
      </c>
      <c r="C358" s="50" t="s">
        <v>166</v>
      </c>
      <c r="D358" s="50"/>
    </row>
    <row r="359" spans="1:4" x14ac:dyDescent="0.25">
      <c r="A359" s="12" t="str">
        <f t="shared" si="16"/>
        <v>A2250.473 Portion NOT funded from CARES Act</v>
      </c>
      <c r="B359" s="150" t="e">
        <f t="shared" si="15"/>
        <v>#DIV/0!</v>
      </c>
      <c r="C359" s="50" t="s">
        <v>167</v>
      </c>
      <c r="D359" s="50"/>
    </row>
    <row r="360" spans="1:4" x14ac:dyDescent="0.25">
      <c r="A360" s="12" t="str">
        <f t="shared" si="16"/>
        <v>A2250.48 Portion NOT funded from CARES Act</v>
      </c>
      <c r="B360" s="150" t="e">
        <f t="shared" si="15"/>
        <v>#DIV/0!</v>
      </c>
      <c r="C360" s="50" t="s">
        <v>168</v>
      </c>
      <c r="D360" s="50"/>
    </row>
    <row r="361" spans="1:4" x14ac:dyDescent="0.25">
      <c r="A361" s="12" t="str">
        <f t="shared" si="16"/>
        <v>A2250.49 Portion NOT funded from CARES Act</v>
      </c>
      <c r="B361" s="150" t="e">
        <f t="shared" si="15"/>
        <v>#DIV/0!</v>
      </c>
      <c r="C361" s="50" t="s">
        <v>169</v>
      </c>
      <c r="D361" s="50"/>
    </row>
    <row r="362" spans="1:4" x14ac:dyDescent="0.25">
      <c r="A362" s="12" t="str">
        <f t="shared" si="16"/>
        <v>F2253.15</v>
      </c>
      <c r="B362" s="150" t="e">
        <f t="shared" si="15"/>
        <v>#DIV/0!</v>
      </c>
      <c r="C362" s="50" t="s">
        <v>170</v>
      </c>
      <c r="D362" s="50"/>
    </row>
    <row r="363" spans="1:4" x14ac:dyDescent="0.25">
      <c r="A363" s="12" t="str">
        <f t="shared" si="16"/>
        <v>F2253.16</v>
      </c>
      <c r="B363" s="150" t="e">
        <f t="shared" si="15"/>
        <v>#DIV/0!</v>
      </c>
      <c r="C363" s="50" t="s">
        <v>171</v>
      </c>
      <c r="D363" s="50"/>
    </row>
    <row r="364" spans="1:4" x14ac:dyDescent="0.25">
      <c r="A364" s="12" t="str">
        <f t="shared" si="16"/>
        <v>F2253.2</v>
      </c>
      <c r="B364" s="150" t="e">
        <f t="shared" si="15"/>
        <v>#DIV/0!</v>
      </c>
      <c r="C364" s="50" t="s">
        <v>172</v>
      </c>
      <c r="D364" s="50"/>
    </row>
    <row r="365" spans="1:4" x14ac:dyDescent="0.25">
      <c r="A365" s="12" t="str">
        <f t="shared" si="16"/>
        <v>F2253.4</v>
      </c>
      <c r="B365" s="150" t="e">
        <f t="shared" si="15"/>
        <v>#DIV/0!</v>
      </c>
      <c r="C365" s="50" t="s">
        <v>173</v>
      </c>
      <c r="D365" s="50"/>
    </row>
    <row r="366" spans="1:4" x14ac:dyDescent="0.25">
      <c r="A366" s="12" t="str">
        <f t="shared" si="16"/>
        <v>F2253.45</v>
      </c>
      <c r="B366" s="150" t="e">
        <f t="shared" si="15"/>
        <v>#DIV/0!</v>
      </c>
      <c r="C366" s="50" t="s">
        <v>174</v>
      </c>
      <c r="D366" s="50"/>
    </row>
    <row r="367" spans="1:4" x14ac:dyDescent="0.25">
      <c r="A367" s="12" t="str">
        <f t="shared" si="16"/>
        <v>F2253.471</v>
      </c>
      <c r="B367" s="150" t="e">
        <f t="shared" si="15"/>
        <v>#DIV/0!</v>
      </c>
      <c r="C367" s="50" t="s">
        <v>175</v>
      </c>
      <c r="D367" s="50"/>
    </row>
    <row r="368" spans="1:4" x14ac:dyDescent="0.25">
      <c r="A368" s="12" t="str">
        <f t="shared" si="16"/>
        <v>F2253.472</v>
      </c>
      <c r="B368" s="150" t="e">
        <f t="shared" si="15"/>
        <v>#DIV/0!</v>
      </c>
      <c r="C368" s="50" t="s">
        <v>176</v>
      </c>
      <c r="D368" s="50"/>
    </row>
    <row r="369" spans="1:4" x14ac:dyDescent="0.25">
      <c r="A369" s="12" t="str">
        <f t="shared" si="16"/>
        <v>F2253.48</v>
      </c>
      <c r="B369" s="150" t="e">
        <f t="shared" si="15"/>
        <v>#DIV/0!</v>
      </c>
      <c r="C369" s="50" t="s">
        <v>177</v>
      </c>
      <c r="D369" s="50"/>
    </row>
    <row r="370" spans="1:4" x14ac:dyDescent="0.25">
      <c r="A370" s="12" t="str">
        <f t="shared" si="16"/>
        <v>F2253.49</v>
      </c>
      <c r="B370" s="150" t="e">
        <f t="shared" si="15"/>
        <v>#DIV/0!</v>
      </c>
      <c r="C370" s="50" t="s">
        <v>178</v>
      </c>
      <c r="D370" s="50"/>
    </row>
    <row r="371" spans="1:4" x14ac:dyDescent="0.25">
      <c r="A371" s="12" t="str">
        <f t="shared" si="16"/>
        <v>F2253.8</v>
      </c>
      <c r="B371" s="150" t="e">
        <f t="shared" si="15"/>
        <v>#DIV/0!</v>
      </c>
      <c r="C371" s="50" t="s">
        <v>179</v>
      </c>
      <c r="D371" s="50"/>
    </row>
    <row r="372" spans="1:4" x14ac:dyDescent="0.25">
      <c r="A372" s="12" t="str">
        <f t="shared" si="16"/>
        <v>F5511.16 (Excluding Trans Supv Office)</v>
      </c>
      <c r="B372" s="150" t="e">
        <f t="shared" si="15"/>
        <v>#DIV/0!</v>
      </c>
      <c r="C372" s="50" t="s">
        <v>180</v>
      </c>
      <c r="D372" s="50"/>
    </row>
    <row r="373" spans="1:4" x14ac:dyDescent="0.25">
      <c r="A373" s="12" t="str">
        <f t="shared" si="16"/>
        <v>F5511.16 (Trans Supervisor Office)</v>
      </c>
      <c r="B373" s="150" t="e">
        <f t="shared" si="15"/>
        <v>#DIV/0!</v>
      </c>
      <c r="C373" s="50" t="s">
        <v>180</v>
      </c>
      <c r="D373" s="50"/>
    </row>
    <row r="374" spans="1:4" x14ac:dyDescent="0.25">
      <c r="A374" s="12" t="str">
        <f>+A338</f>
        <v>F5511.4</v>
      </c>
      <c r="B374" s="150" t="e">
        <f t="shared" si="15"/>
        <v>#DIV/0!</v>
      </c>
      <c r="C374" s="50" t="s">
        <v>182</v>
      </c>
      <c r="D374" s="50"/>
    </row>
    <row r="375" spans="1:4" x14ac:dyDescent="0.25">
      <c r="A375" s="12" t="str">
        <f>+A339</f>
        <v>F5511.45</v>
      </c>
      <c r="B375" s="150" t="e">
        <f t="shared" si="15"/>
        <v>#DIV/0!</v>
      </c>
      <c r="C375" s="50" t="s">
        <v>183</v>
      </c>
      <c r="D375" s="50"/>
    </row>
    <row r="376" spans="1:4" x14ac:dyDescent="0.25">
      <c r="A376" s="12" t="str">
        <f>+A340</f>
        <v>F5511.8</v>
      </c>
      <c r="B376" s="150" t="e">
        <f t="shared" si="15"/>
        <v>#DIV/0!</v>
      </c>
      <c r="C376" s="50" t="s">
        <v>184</v>
      </c>
      <c r="D376" s="50"/>
    </row>
    <row r="377" spans="1:4" x14ac:dyDescent="0.25">
      <c r="A377" s="12" t="str">
        <f t="shared" ref="A377:A379" si="17">+A341</f>
        <v>F5541.4</v>
      </c>
      <c r="B377" s="150" t="e">
        <f t="shared" si="15"/>
        <v>#DIV/0!</v>
      </c>
      <c r="C377" s="50" t="s">
        <v>185</v>
      </c>
      <c r="D377" s="50"/>
    </row>
    <row r="378" spans="1:4" x14ac:dyDescent="0.25">
      <c r="A378" s="12" t="str">
        <f t="shared" si="17"/>
        <v>F5551.4</v>
      </c>
      <c r="B378" s="150" t="e">
        <f t="shared" si="15"/>
        <v>#DIV/0!</v>
      </c>
      <c r="C378" s="50" t="s">
        <v>186</v>
      </c>
      <c r="D378" s="50"/>
    </row>
    <row r="379" spans="1:4" x14ac:dyDescent="0.25">
      <c r="A379" s="12" t="str">
        <f t="shared" si="17"/>
        <v>F5582.49</v>
      </c>
      <c r="B379" s="150" t="e">
        <f t="shared" si="15"/>
        <v>#DIV/0!</v>
      </c>
      <c r="C379" s="50" t="s">
        <v>187</v>
      </c>
      <c r="D379" s="50"/>
    </row>
    <row r="380" spans="1:4" x14ac:dyDescent="0.25">
      <c r="A380" s="12"/>
      <c r="B380" s="36"/>
      <c r="C380" s="50"/>
      <c r="D380" s="50"/>
    </row>
    <row r="381" spans="1:4" ht="15.75" thickBot="1" x14ac:dyDescent="0.3">
      <c r="A381" s="151" t="s">
        <v>65</v>
      </c>
      <c r="B381" s="152" t="e">
        <f>SUM(B350:B380)</f>
        <v>#DIV/0!</v>
      </c>
      <c r="C381" s="50"/>
      <c r="D381" s="50"/>
    </row>
    <row r="382" spans="1:4" ht="15.75" thickTop="1" x14ac:dyDescent="0.25">
      <c r="A382" s="172"/>
      <c r="B382" s="173"/>
      <c r="C382" s="50"/>
      <c r="D382" s="50"/>
    </row>
    <row r="383" spans="1:4" ht="15.75" thickBot="1" x14ac:dyDescent="0.3">
      <c r="A383" s="12"/>
      <c r="B383" s="41"/>
      <c r="C383" s="50"/>
      <c r="D383" s="50"/>
    </row>
    <row r="384" spans="1:4" ht="15.75" thickBot="1" x14ac:dyDescent="0.3">
      <c r="A384" s="104" t="s">
        <v>82</v>
      </c>
      <c r="B384" s="22" t="str">
        <f>+B349</f>
        <v>2020-21</v>
      </c>
      <c r="C384" s="50"/>
      <c r="D384" s="50"/>
    </row>
    <row r="385" spans="1:5" ht="15.75" thickBot="1" x14ac:dyDescent="0.3">
      <c r="A385" s="12"/>
      <c r="B385" s="41"/>
      <c r="C385" s="50"/>
      <c r="D385" s="50"/>
    </row>
    <row r="386" spans="1:5" ht="15.75" thickBot="1" x14ac:dyDescent="0.3">
      <c r="A386" s="12" t="str">
        <f>A147</f>
        <v>Section 611 - Original Allocation</v>
      </c>
      <c r="B386" s="150">
        <f>B147</f>
        <v>0</v>
      </c>
      <c r="C386" s="102" t="s">
        <v>1781</v>
      </c>
      <c r="D386" s="103"/>
      <c r="E386" s="103"/>
    </row>
    <row r="387" spans="1:5" ht="15.75" thickBot="1" x14ac:dyDescent="0.3">
      <c r="A387" s="12"/>
      <c r="B387" s="41"/>
    </row>
    <row r="388" spans="1:5" ht="15.75" thickBot="1" x14ac:dyDescent="0.3">
      <c r="A388" s="12" t="str">
        <f>A149</f>
        <v>Section 619 - Original Allocation</v>
      </c>
      <c r="B388" s="150">
        <f>B149</f>
        <v>0</v>
      </c>
      <c r="C388" s="102" t="s">
        <v>1782</v>
      </c>
      <c r="D388" s="103"/>
      <c r="E388" s="103"/>
    </row>
    <row r="389" spans="1:5" x14ac:dyDescent="0.25">
      <c r="A389" s="12"/>
      <c r="B389" s="36"/>
    </row>
    <row r="391" spans="1:5" x14ac:dyDescent="0.25">
      <c r="B391" s="44" t="e">
        <f>+B381+B345-B296</f>
        <v>#DIV/0!</v>
      </c>
    </row>
    <row r="394" spans="1:5" x14ac:dyDescent="0.25">
      <c r="B394" s="51" t="s">
        <v>190</v>
      </c>
    </row>
    <row r="395" spans="1:5" x14ac:dyDescent="0.25">
      <c r="B395" s="52" t="s">
        <v>191</v>
      </c>
    </row>
    <row r="396" spans="1:5" x14ac:dyDescent="0.25">
      <c r="B396" s="52" t="s">
        <v>192</v>
      </c>
    </row>
  </sheetData>
  <mergeCells count="9">
    <mergeCell ref="C311:I311"/>
    <mergeCell ref="D260:I260"/>
    <mergeCell ref="D46:K46"/>
    <mergeCell ref="D112:H117"/>
    <mergeCell ref="D119:H122"/>
    <mergeCell ref="D262:I262"/>
    <mergeCell ref="C296:I296"/>
    <mergeCell ref="C297:H297"/>
    <mergeCell ref="C300:I300"/>
  </mergeCells>
  <pageMargins left="0.25" right="0.25" top="0.75" bottom="0.75" header="0.3" footer="0.3"/>
  <pageSetup scale="86" fitToHeight="0" orientation="landscape" verticalDpi="3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5CC92-72A3-4D33-86BE-F20C67D3D898}">
  <dimension ref="A1:U217"/>
  <sheetViews>
    <sheetView workbookViewId="0">
      <selection activeCell="C12" sqref="C12"/>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1811</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1821</v>
      </c>
      <c r="G12" s="92"/>
      <c r="H12" s="92"/>
      <c r="I12" s="92"/>
      <c r="J12" s="92"/>
      <c r="K12" s="93"/>
    </row>
    <row r="13" spans="1:11" x14ac:dyDescent="0.25">
      <c r="A13" s="3" t="s">
        <v>16</v>
      </c>
      <c r="C13" s="62"/>
      <c r="D13" s="1"/>
    </row>
    <row r="14" spans="1:11" ht="46.5" customHeight="1" x14ac:dyDescent="0.25">
      <c r="A14" s="13" t="s">
        <v>1822</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1825</v>
      </c>
    </row>
    <row r="23" spans="1:21" ht="15" customHeight="1" x14ac:dyDescent="0.25">
      <c r="A23" s="3" t="s">
        <v>145</v>
      </c>
      <c r="C23" s="56"/>
      <c r="D23" s="1"/>
      <c r="N23" s="182" t="s">
        <v>1717</v>
      </c>
      <c r="O23" s="182"/>
      <c r="P23" s="182"/>
      <c r="Q23" s="182"/>
      <c r="R23" s="182"/>
      <c r="S23" s="182"/>
      <c r="T23" s="182"/>
      <c r="U23" s="182"/>
    </row>
    <row r="24" spans="1:21" x14ac:dyDescent="0.25">
      <c r="A24" s="3" t="s">
        <v>1</v>
      </c>
      <c r="C24" s="56"/>
      <c r="D24" s="1"/>
      <c r="F24" t="s">
        <v>1812</v>
      </c>
      <c r="N24" s="182"/>
      <c r="O24" s="182"/>
      <c r="P24" s="182"/>
      <c r="Q24" s="182"/>
      <c r="R24" s="182"/>
      <c r="S24" s="182"/>
      <c r="T24" s="182"/>
      <c r="U24" s="182"/>
    </row>
    <row r="25" spans="1:21" x14ac:dyDescent="0.25">
      <c r="A25" s="3" t="s">
        <v>6</v>
      </c>
      <c r="C25" s="56"/>
      <c r="D25" s="1"/>
      <c r="F25" t="s">
        <v>1813</v>
      </c>
    </row>
    <row r="26" spans="1:21" x14ac:dyDescent="0.25">
      <c r="A26" s="3" t="s">
        <v>147</v>
      </c>
      <c r="C26" s="56"/>
      <c r="D26" s="1"/>
      <c r="F26" t="s">
        <v>1814</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2022-23 Budget</v>
      </c>
      <c r="D36" s="1"/>
      <c r="E36" t="s">
        <v>1815</v>
      </c>
    </row>
    <row r="37" spans="1:5" x14ac:dyDescent="0.25">
      <c r="A37" s="3" t="s">
        <v>217</v>
      </c>
      <c r="C37" s="60"/>
      <c r="D37" s="1"/>
      <c r="E37" t="s">
        <v>1816</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2022-23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1817</v>
      </c>
    </row>
    <row r="45" spans="1:5" x14ac:dyDescent="0.25">
      <c r="A45" s="3" t="s">
        <v>153</v>
      </c>
      <c r="C45" s="66"/>
      <c r="D45" s="1"/>
      <c r="E45" t="s">
        <v>1818</v>
      </c>
    </row>
    <row r="46" spans="1:5" x14ac:dyDescent="0.25">
      <c r="A46" s="83" t="s">
        <v>221</v>
      </c>
      <c r="B46" s="98"/>
      <c r="C46" s="33"/>
      <c r="D46" s="1"/>
      <c r="E46" t="s">
        <v>1819</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07" t="s">
        <v>1820</v>
      </c>
      <c r="F50" s="207"/>
      <c r="G50" s="207"/>
      <c r="H50" s="207"/>
      <c r="I50" s="207"/>
      <c r="J50" s="207"/>
      <c r="K50" s="135" t="s">
        <v>1718</v>
      </c>
    </row>
    <row r="51" spans="1:11" ht="15.75" thickBot="1" x14ac:dyDescent="0.3">
      <c r="D51" s="1"/>
    </row>
    <row r="52" spans="1:11" x14ac:dyDescent="0.25">
      <c r="A52" s="19" t="s">
        <v>76</v>
      </c>
      <c r="B52" s="97"/>
      <c r="C52" s="49" t="str">
        <f>+C40</f>
        <v>2022-23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2022-23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2022-23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2022-23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230</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1823</v>
      </c>
      <c r="D134" s="12"/>
      <c r="E134" s="50"/>
      <c r="F134" s="50"/>
    </row>
    <row r="135" spans="1:9" x14ac:dyDescent="0.25">
      <c r="A135" s="16" t="s">
        <v>56</v>
      </c>
      <c r="B135" s="16"/>
      <c r="C135" s="22" t="str">
        <f>+C40</f>
        <v>2022-23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1824</v>
      </c>
      <c r="D171" s="12"/>
      <c r="E171" s="50"/>
      <c r="F171" s="50"/>
    </row>
    <row r="172" spans="1:6" x14ac:dyDescent="0.25">
      <c r="A172" s="16" t="s">
        <v>64</v>
      </c>
      <c r="B172" s="16"/>
      <c r="C172" s="22" t="str">
        <f>+C135</f>
        <v>2022-23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2022-23 Budget</v>
      </c>
      <c r="D206" s="22"/>
      <c r="E206" s="50"/>
      <c r="F206" s="50"/>
    </row>
    <row r="207" spans="1:6" ht="30.75" thickBot="1" x14ac:dyDescent="0.3">
      <c r="A207" s="12"/>
      <c r="B207" s="12"/>
      <c r="C207" s="80" t="s">
        <v>233</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F1D71-8E6F-48C9-B17F-D91196E616C4}">
  <dimension ref="A1:L398"/>
  <sheetViews>
    <sheetView topLeftCell="A116" workbookViewId="0">
      <selection activeCell="A362" sqref="A1:XFD1048576"/>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1826</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11" x14ac:dyDescent="0.25">
      <c r="A33" s="3" t="s">
        <v>102</v>
      </c>
      <c r="B33" s="56"/>
    </row>
    <row r="34" spans="1:11" x14ac:dyDescent="0.25">
      <c r="A34" s="3" t="s">
        <v>103</v>
      </c>
      <c r="B34" s="56"/>
    </row>
    <row r="35" spans="1:11" x14ac:dyDescent="0.25">
      <c r="A35" s="3" t="s">
        <v>104</v>
      </c>
      <c r="B35" s="56"/>
    </row>
    <row r="36" spans="1:11" x14ac:dyDescent="0.25">
      <c r="A36" s="3" t="s">
        <v>105</v>
      </c>
      <c r="B36" s="56"/>
    </row>
    <row r="37" spans="1:11" x14ac:dyDescent="0.25">
      <c r="A37" s="3" t="s">
        <v>10</v>
      </c>
      <c r="B37" s="56"/>
    </row>
    <row r="38" spans="1:11" x14ac:dyDescent="0.25">
      <c r="A38" s="3" t="s">
        <v>106</v>
      </c>
      <c r="B38" s="56"/>
    </row>
    <row r="39" spans="1:11" x14ac:dyDescent="0.25">
      <c r="A39" s="3" t="s">
        <v>107</v>
      </c>
      <c r="B39" s="56"/>
    </row>
    <row r="40" spans="1:11" x14ac:dyDescent="0.25">
      <c r="A40" s="3" t="s">
        <v>108</v>
      </c>
      <c r="B40" s="56"/>
    </row>
    <row r="41" spans="1:11" x14ac:dyDescent="0.25">
      <c r="A41" s="3" t="s">
        <v>110</v>
      </c>
      <c r="B41" s="56"/>
    </row>
    <row r="42" spans="1:11" x14ac:dyDescent="0.25">
      <c r="A42" s="3" t="s">
        <v>109</v>
      </c>
      <c r="B42" s="56"/>
    </row>
    <row r="43" spans="1:11" x14ac:dyDescent="0.25">
      <c r="A43" s="3" t="s">
        <v>18</v>
      </c>
      <c r="B43" s="56"/>
    </row>
    <row r="44" spans="1:11" ht="15.75" thickBot="1" x14ac:dyDescent="0.3">
      <c r="A44" s="3" t="s">
        <v>17</v>
      </c>
      <c r="B44" s="56"/>
    </row>
    <row r="45" spans="1:11" x14ac:dyDescent="0.25">
      <c r="A45" s="3" t="s">
        <v>14</v>
      </c>
      <c r="B45" s="56"/>
      <c r="D45" s="165"/>
      <c r="E45" s="166"/>
      <c r="F45" s="166"/>
      <c r="G45" s="166"/>
      <c r="H45" s="166"/>
      <c r="I45" s="166"/>
      <c r="J45" s="166"/>
      <c r="K45" s="167"/>
    </row>
    <row r="46" spans="1:11" ht="18.75" x14ac:dyDescent="0.3">
      <c r="A46" s="148" t="s">
        <v>1771</v>
      </c>
      <c r="B46" s="56"/>
      <c r="D46" s="217" t="s">
        <v>1827</v>
      </c>
      <c r="E46" s="218"/>
      <c r="F46" s="218"/>
      <c r="G46" s="218"/>
      <c r="H46" s="218"/>
      <c r="I46" s="218"/>
      <c r="J46" s="218"/>
      <c r="K46" s="219"/>
    </row>
    <row r="47" spans="1:11" x14ac:dyDescent="0.25">
      <c r="A47" s="148" t="s">
        <v>1772</v>
      </c>
      <c r="B47" s="56"/>
      <c r="D47" s="149" t="s">
        <v>1809</v>
      </c>
      <c r="E47" s="16"/>
      <c r="F47" s="16"/>
      <c r="G47" s="16"/>
      <c r="H47" s="16"/>
      <c r="I47" s="16"/>
      <c r="J47" s="16"/>
      <c r="K47" s="168"/>
    </row>
    <row r="48" spans="1:11" x14ac:dyDescent="0.25">
      <c r="A48" s="149" t="s">
        <v>1773</v>
      </c>
      <c r="B48" s="56"/>
      <c r="D48" s="149" t="s">
        <v>1808</v>
      </c>
      <c r="E48" s="16"/>
      <c r="F48" s="16"/>
      <c r="G48" s="16"/>
      <c r="H48" s="16"/>
      <c r="I48" s="16"/>
      <c r="J48" s="16"/>
      <c r="K48" s="168"/>
    </row>
    <row r="49" spans="1:11" ht="15.75" thickBot="1" x14ac:dyDescent="0.3">
      <c r="A49" s="149" t="s">
        <v>1770</v>
      </c>
      <c r="B49" s="56"/>
      <c r="D49" s="169" t="s">
        <v>1807</v>
      </c>
      <c r="E49" s="170"/>
      <c r="F49" s="170"/>
      <c r="G49" s="170"/>
      <c r="H49" s="170"/>
      <c r="I49" s="170"/>
      <c r="J49" s="170"/>
      <c r="K49" s="171"/>
    </row>
    <row r="50" spans="1:11" x14ac:dyDescent="0.25">
      <c r="A50" s="148" t="s">
        <v>1786</v>
      </c>
      <c r="B50" s="56"/>
    </row>
    <row r="51" spans="1:11" x14ac:dyDescent="0.25">
      <c r="A51" s="148" t="s">
        <v>1787</v>
      </c>
      <c r="B51" s="56"/>
    </row>
    <row r="52" spans="1:11" x14ac:dyDescent="0.25">
      <c r="A52" s="149" t="s">
        <v>1788</v>
      </c>
      <c r="B52" s="56"/>
    </row>
    <row r="53" spans="1:11" x14ac:dyDescent="0.25">
      <c r="A53" s="149" t="s">
        <v>1789</v>
      </c>
      <c r="B53" s="56"/>
    </row>
    <row r="54" spans="1:11" x14ac:dyDescent="0.25">
      <c r="A54" s="148" t="s">
        <v>1790</v>
      </c>
      <c r="B54" s="56"/>
    </row>
    <row r="55" spans="1:11" x14ac:dyDescent="0.25">
      <c r="A55" s="148" t="s">
        <v>1791</v>
      </c>
      <c r="B55" s="56"/>
    </row>
    <row r="56" spans="1:11" x14ac:dyDescent="0.25">
      <c r="A56" s="149" t="s">
        <v>1792</v>
      </c>
      <c r="B56" s="56"/>
    </row>
    <row r="57" spans="1:11" x14ac:dyDescent="0.25">
      <c r="A57" s="149" t="s">
        <v>1794</v>
      </c>
      <c r="B57" s="56"/>
    </row>
    <row r="58" spans="1:11" x14ac:dyDescent="0.25">
      <c r="A58" s="148" t="s">
        <v>1793</v>
      </c>
      <c r="B58" s="56"/>
    </row>
    <row r="59" spans="1:11" x14ac:dyDescent="0.25">
      <c r="A59" s="148" t="s">
        <v>1795</v>
      </c>
      <c r="B59" s="56"/>
    </row>
    <row r="60" spans="1:11" x14ac:dyDescent="0.25">
      <c r="A60" s="149" t="s">
        <v>1796</v>
      </c>
      <c r="B60" s="56"/>
    </row>
    <row r="61" spans="1:11" x14ac:dyDescent="0.25">
      <c r="A61" s="149" t="s">
        <v>1799</v>
      </c>
      <c r="B61" s="56"/>
    </row>
    <row r="62" spans="1:11" x14ac:dyDescent="0.25">
      <c r="A62" s="148" t="s">
        <v>1797</v>
      </c>
      <c r="B62" s="56"/>
    </row>
    <row r="63" spans="1:11" x14ac:dyDescent="0.25">
      <c r="A63" s="148" t="s">
        <v>1800</v>
      </c>
      <c r="B63" s="56"/>
    </row>
    <row r="64" spans="1:11" x14ac:dyDescent="0.25">
      <c r="A64" s="149" t="s">
        <v>1798</v>
      </c>
      <c r="B64" s="56"/>
    </row>
    <row r="65" spans="1:2" x14ac:dyDescent="0.25">
      <c r="A65" s="149" t="s">
        <v>1801</v>
      </c>
      <c r="B65" s="56"/>
    </row>
    <row r="66" spans="1:2" x14ac:dyDescent="0.25">
      <c r="A66" s="3" t="s">
        <v>1760</v>
      </c>
      <c r="B66" s="56"/>
    </row>
    <row r="67" spans="1:2" x14ac:dyDescent="0.25">
      <c r="A67" s="3" t="s">
        <v>1761</v>
      </c>
      <c r="B67" s="56"/>
    </row>
    <row r="68" spans="1:2" x14ac:dyDescent="0.25">
      <c r="A68" s="3" t="s">
        <v>115</v>
      </c>
      <c r="B68" s="56"/>
    </row>
    <row r="69" spans="1:2" x14ac:dyDescent="0.25">
      <c r="A69" s="3" t="s">
        <v>116</v>
      </c>
      <c r="B69" s="56"/>
    </row>
    <row r="70" spans="1:2" ht="15.6" customHeight="1" x14ac:dyDescent="0.25">
      <c r="A70" s="3" t="s">
        <v>12</v>
      </c>
      <c r="B70" s="56"/>
    </row>
    <row r="71" spans="1:2" ht="15.6" customHeight="1" x14ac:dyDescent="0.25">
      <c r="A71" s="3" t="s">
        <v>260</v>
      </c>
      <c r="B71" s="56"/>
    </row>
    <row r="72" spans="1:2" x14ac:dyDescent="0.25">
      <c r="A72" s="3" t="s">
        <v>19</v>
      </c>
      <c r="B72" s="56"/>
    </row>
    <row r="73" spans="1:2" x14ac:dyDescent="0.25">
      <c r="A73" s="3" t="s">
        <v>20</v>
      </c>
      <c r="B73" s="56"/>
    </row>
    <row r="74" spans="1:2" x14ac:dyDescent="0.25">
      <c r="A74" s="3" t="s">
        <v>118</v>
      </c>
      <c r="B74" s="56"/>
    </row>
    <row r="75" spans="1:2" x14ac:dyDescent="0.25">
      <c r="A75" s="3" t="s">
        <v>119</v>
      </c>
      <c r="B75" s="56"/>
    </row>
    <row r="76" spans="1:2" x14ac:dyDescent="0.25">
      <c r="A76" s="3" t="s">
        <v>120</v>
      </c>
      <c r="B76" s="56"/>
    </row>
    <row r="77" spans="1:2" x14ac:dyDescent="0.25">
      <c r="A77" s="3" t="s">
        <v>21</v>
      </c>
      <c r="B77" s="56"/>
    </row>
    <row r="78" spans="1:2" x14ac:dyDescent="0.25">
      <c r="A78" s="3" t="s">
        <v>22</v>
      </c>
      <c r="B78" s="56"/>
    </row>
    <row r="79" spans="1:2" x14ac:dyDescent="0.25">
      <c r="A79" s="3" t="s">
        <v>26</v>
      </c>
      <c r="B79" s="56"/>
    </row>
    <row r="80" spans="1:2" x14ac:dyDescent="0.25">
      <c r="A80" s="3" t="s">
        <v>23</v>
      </c>
      <c r="B80" s="56"/>
    </row>
    <row r="81" spans="1:2" x14ac:dyDescent="0.25">
      <c r="A81" s="3" t="s">
        <v>27</v>
      </c>
      <c r="B81" s="56"/>
    </row>
    <row r="82" spans="1:2" x14ac:dyDescent="0.25">
      <c r="A82" s="3" t="s">
        <v>121</v>
      </c>
      <c r="B82" s="56"/>
    </row>
    <row r="83" spans="1:2" x14ac:dyDescent="0.25">
      <c r="A83" s="3" t="s">
        <v>28</v>
      </c>
      <c r="B83" s="56"/>
    </row>
    <row r="84" spans="1:2" x14ac:dyDescent="0.25">
      <c r="A84" s="3" t="s">
        <v>24</v>
      </c>
      <c r="B84" s="56"/>
    </row>
    <row r="85" spans="1:2" x14ac:dyDescent="0.25">
      <c r="A85" s="3" t="s">
        <v>122</v>
      </c>
      <c r="B85" s="56"/>
    </row>
    <row r="86" spans="1:2" x14ac:dyDescent="0.25">
      <c r="A86" s="3" t="s">
        <v>25</v>
      </c>
      <c r="B86" s="56"/>
    </row>
    <row r="87" spans="1:2" x14ac:dyDescent="0.25">
      <c r="A87" s="3" t="s">
        <v>123</v>
      </c>
      <c r="B87" s="56"/>
    </row>
    <row r="88" spans="1:2" x14ac:dyDescent="0.25">
      <c r="A88" s="3" t="s">
        <v>124</v>
      </c>
      <c r="B88" s="56"/>
    </row>
    <row r="89" spans="1:2" x14ac:dyDescent="0.25">
      <c r="A89" s="3" t="s">
        <v>125</v>
      </c>
      <c r="B89" s="56"/>
    </row>
    <row r="90" spans="1:2" x14ac:dyDescent="0.25">
      <c r="A90" s="3" t="s">
        <v>126</v>
      </c>
      <c r="B90" s="56"/>
    </row>
    <row r="91" spans="1:2" x14ac:dyDescent="0.25">
      <c r="A91" s="3" t="s">
        <v>127</v>
      </c>
      <c r="B91" s="56"/>
    </row>
    <row r="92" spans="1:2" x14ac:dyDescent="0.25">
      <c r="A92" s="3" t="s">
        <v>29</v>
      </c>
      <c r="B92" s="56"/>
    </row>
    <row r="93" spans="1:2" x14ac:dyDescent="0.25">
      <c r="A93" s="3" t="s">
        <v>128</v>
      </c>
      <c r="B93" s="56"/>
    </row>
    <row r="94" spans="1:2" x14ac:dyDescent="0.25">
      <c r="A94" s="3" t="s">
        <v>129</v>
      </c>
      <c r="B94" s="56"/>
    </row>
    <row r="95" spans="1:2" x14ac:dyDescent="0.25">
      <c r="A95" s="3" t="s">
        <v>1829</v>
      </c>
      <c r="B95" s="56"/>
    </row>
    <row r="96" spans="1:2" x14ac:dyDescent="0.25">
      <c r="A96" s="3" t="s">
        <v>1830</v>
      </c>
      <c r="B96" s="56"/>
    </row>
    <row r="97" spans="1:8" x14ac:dyDescent="0.25">
      <c r="A97" s="3" t="s">
        <v>130</v>
      </c>
      <c r="B97" s="56"/>
    </row>
    <row r="98" spans="1:8" x14ac:dyDescent="0.25">
      <c r="A98" s="3" t="s">
        <v>131</v>
      </c>
      <c r="B98" s="56"/>
    </row>
    <row r="99" spans="1:8" x14ac:dyDescent="0.25">
      <c r="A99" s="3" t="s">
        <v>132</v>
      </c>
      <c r="B99" s="56"/>
    </row>
    <row r="100" spans="1:8" x14ac:dyDescent="0.25">
      <c r="A100" s="3" t="s">
        <v>7</v>
      </c>
      <c r="B100" s="56"/>
    </row>
    <row r="101" spans="1:8" x14ac:dyDescent="0.25">
      <c r="A101" s="3" t="s">
        <v>133</v>
      </c>
      <c r="B101" s="56"/>
    </row>
    <row r="102" spans="1:8" x14ac:dyDescent="0.25">
      <c r="A102" s="3" t="s">
        <v>134</v>
      </c>
      <c r="B102" s="56"/>
    </row>
    <row r="103" spans="1:8" x14ac:dyDescent="0.25">
      <c r="A103" s="3" t="s">
        <v>135</v>
      </c>
      <c r="B103" s="56"/>
    </row>
    <row r="104" spans="1:8" x14ac:dyDescent="0.25">
      <c r="A104" s="3" t="s">
        <v>136</v>
      </c>
      <c r="B104" s="56"/>
    </row>
    <row r="105" spans="1:8" x14ac:dyDescent="0.25">
      <c r="A105" s="3" t="s">
        <v>137</v>
      </c>
      <c r="B105" s="56"/>
    </row>
    <row r="106" spans="1:8" x14ac:dyDescent="0.25">
      <c r="A106" s="3" t="s">
        <v>138</v>
      </c>
      <c r="B106" s="56"/>
    </row>
    <row r="107" spans="1:8" x14ac:dyDescent="0.25">
      <c r="A107" s="3" t="s">
        <v>139</v>
      </c>
      <c r="B107" s="56"/>
    </row>
    <row r="108" spans="1:8" x14ac:dyDescent="0.25">
      <c r="A108" s="3" t="s">
        <v>1764</v>
      </c>
      <c r="B108" s="56"/>
    </row>
    <row r="109" spans="1:8" x14ac:dyDescent="0.25">
      <c r="A109" s="3" t="s">
        <v>3</v>
      </c>
      <c r="B109" s="56"/>
    </row>
    <row r="110" spans="1:8" x14ac:dyDescent="0.25">
      <c r="A110" s="3" t="s">
        <v>4</v>
      </c>
      <c r="B110" s="56"/>
    </row>
    <row r="111" spans="1:8" ht="15.75" thickBot="1" x14ac:dyDescent="0.3">
      <c r="A111" s="3" t="s">
        <v>141</v>
      </c>
      <c r="B111" s="56"/>
    </row>
    <row r="112" spans="1:8" ht="14.25" customHeight="1" x14ac:dyDescent="0.25">
      <c r="A112" s="3" t="s">
        <v>2</v>
      </c>
      <c r="B112" s="56"/>
      <c r="D112" s="188" t="s">
        <v>1828</v>
      </c>
      <c r="E112" s="189"/>
      <c r="F112" s="189"/>
      <c r="G112" s="189"/>
      <c r="H112" s="190"/>
    </row>
    <row r="113" spans="1:8" x14ac:dyDescent="0.25">
      <c r="A113" s="3" t="s">
        <v>142</v>
      </c>
      <c r="B113" s="56"/>
      <c r="D113" s="191"/>
      <c r="E113" s="192"/>
      <c r="F113" s="192"/>
      <c r="G113" s="192"/>
      <c r="H113" s="193"/>
    </row>
    <row r="114" spans="1:8" x14ac:dyDescent="0.25">
      <c r="A114" s="3" t="s">
        <v>143</v>
      </c>
      <c r="B114" s="56"/>
      <c r="D114" s="191"/>
      <c r="E114" s="192"/>
      <c r="F114" s="192"/>
      <c r="G114" s="192"/>
      <c r="H114" s="193"/>
    </row>
    <row r="115" spans="1:8" x14ac:dyDescent="0.25">
      <c r="A115" s="3" t="s">
        <v>144</v>
      </c>
      <c r="B115" s="56"/>
      <c r="D115" s="191"/>
      <c r="E115" s="192"/>
      <c r="F115" s="192"/>
      <c r="G115" s="192"/>
      <c r="H115" s="193"/>
    </row>
    <row r="116" spans="1:8" x14ac:dyDescent="0.25">
      <c r="A116" s="3" t="s">
        <v>145</v>
      </c>
      <c r="B116" s="56"/>
      <c r="D116" s="191"/>
      <c r="E116" s="192"/>
      <c r="F116" s="192"/>
      <c r="G116" s="192"/>
      <c r="H116" s="193"/>
    </row>
    <row r="117" spans="1:8" ht="15" customHeight="1" thickBot="1" x14ac:dyDescent="0.3">
      <c r="A117" s="3" t="s">
        <v>1</v>
      </c>
      <c r="B117" s="56"/>
      <c r="D117" s="194"/>
      <c r="E117" s="195"/>
      <c r="F117" s="195"/>
      <c r="G117" s="195"/>
      <c r="H117" s="196"/>
    </row>
    <row r="118" spans="1:8" ht="15.75" thickBot="1" x14ac:dyDescent="0.3">
      <c r="A118" s="3" t="s">
        <v>6</v>
      </c>
      <c r="B118" s="56"/>
    </row>
    <row r="119" spans="1:8" x14ac:dyDescent="0.25">
      <c r="A119" s="3" t="s">
        <v>147</v>
      </c>
      <c r="B119" s="56"/>
      <c r="D119" s="188" t="s">
        <v>263</v>
      </c>
      <c r="E119" s="189"/>
      <c r="F119" s="189"/>
      <c r="G119" s="189"/>
      <c r="H119" s="190"/>
    </row>
    <row r="120" spans="1:8" x14ac:dyDescent="0.25">
      <c r="A120" s="3" t="s">
        <v>146</v>
      </c>
      <c r="B120" s="56"/>
      <c r="D120" s="191"/>
      <c r="E120" s="192"/>
      <c r="F120" s="192"/>
      <c r="G120" s="192"/>
      <c r="H120" s="193"/>
    </row>
    <row r="121" spans="1:8" x14ac:dyDescent="0.25">
      <c r="A121" s="3" t="s">
        <v>0</v>
      </c>
      <c r="B121" s="56"/>
      <c r="D121" s="191"/>
      <c r="E121" s="192"/>
      <c r="F121" s="192"/>
      <c r="G121" s="192"/>
      <c r="H121" s="193"/>
    </row>
    <row r="122" spans="1:8" ht="15.75" thickBot="1" x14ac:dyDescent="0.3">
      <c r="A122" s="3" t="s">
        <v>148</v>
      </c>
      <c r="B122" s="56"/>
      <c r="D122" s="194"/>
      <c r="E122" s="195"/>
      <c r="F122" s="195"/>
      <c r="G122" s="195"/>
      <c r="H122" s="196"/>
    </row>
    <row r="123" spans="1:8" x14ac:dyDescent="0.25">
      <c r="A123" s="3" t="s">
        <v>5</v>
      </c>
      <c r="B123" s="56"/>
    </row>
    <row r="124" spans="1:8" x14ac:dyDescent="0.25">
      <c r="A124" s="3" t="s">
        <v>149</v>
      </c>
      <c r="B124" s="56"/>
    </row>
    <row r="125" spans="1:8" x14ac:dyDescent="0.25">
      <c r="A125" s="3" t="s">
        <v>150</v>
      </c>
      <c r="B125" s="56"/>
    </row>
    <row r="126" spans="1:8" ht="15.75" thickBot="1" x14ac:dyDescent="0.3">
      <c r="A126" s="8" t="s">
        <v>151</v>
      </c>
      <c r="B126" s="58"/>
    </row>
    <row r="127" spans="1:8" ht="15.75" thickBot="1" x14ac:dyDescent="0.3"/>
    <row r="128" spans="1:8" x14ac:dyDescent="0.25">
      <c r="A128" s="5" t="s">
        <v>50</v>
      </c>
      <c r="B128" s="6"/>
    </row>
    <row r="129" spans="1:4" x14ac:dyDescent="0.25">
      <c r="A129" s="3"/>
      <c r="B129" s="1" t="str">
        <f>+B2</f>
        <v>2021-22</v>
      </c>
    </row>
    <row r="130" spans="1:4" x14ac:dyDescent="0.25">
      <c r="A130" s="25" t="s">
        <v>254</v>
      </c>
      <c r="B130" s="60"/>
      <c r="D130" s="164"/>
    </row>
    <row r="131" spans="1:4" ht="15.75" thickBot="1" x14ac:dyDescent="0.3">
      <c r="A131" s="8"/>
      <c r="B131" s="9"/>
    </row>
    <row r="132" spans="1:4" ht="15.75" thickBot="1" x14ac:dyDescent="0.3"/>
    <row r="133" spans="1:4" x14ac:dyDescent="0.25">
      <c r="A133" s="19" t="s">
        <v>156</v>
      </c>
      <c r="B133" s="21" t="str">
        <f>+B129</f>
        <v>2021-22</v>
      </c>
    </row>
    <row r="134" spans="1:4" x14ac:dyDescent="0.25">
      <c r="A134" s="3"/>
      <c r="B134" s="33"/>
    </row>
    <row r="135" spans="1:4" x14ac:dyDescent="0.25">
      <c r="A135" s="25" t="s">
        <v>250</v>
      </c>
      <c r="B135" s="33"/>
    </row>
    <row r="136" spans="1:4" x14ac:dyDescent="0.25">
      <c r="A136" s="45" t="s">
        <v>154</v>
      </c>
      <c r="B136" s="33"/>
    </row>
    <row r="137" spans="1:4" x14ac:dyDescent="0.25">
      <c r="A137" s="3" t="s">
        <v>152</v>
      </c>
      <c r="B137" s="56"/>
      <c r="C137" t="s">
        <v>256</v>
      </c>
    </row>
    <row r="138" spans="1:4" x14ac:dyDescent="0.25">
      <c r="A138" s="3" t="s">
        <v>153</v>
      </c>
      <c r="B138" s="56"/>
      <c r="C138" t="s">
        <v>1766</v>
      </c>
    </row>
    <row r="139" spans="1:4" x14ac:dyDescent="0.25">
      <c r="A139" s="45" t="s">
        <v>155</v>
      </c>
      <c r="B139" s="33"/>
    </row>
    <row r="140" spans="1:4" x14ac:dyDescent="0.25">
      <c r="A140" s="13" t="s">
        <v>53</v>
      </c>
      <c r="B140" s="56"/>
      <c r="C140" t="s">
        <v>1767</v>
      </c>
    </row>
    <row r="141" spans="1:4" ht="30" x14ac:dyDescent="0.25">
      <c r="A141" s="13" t="s">
        <v>54</v>
      </c>
      <c r="B141" s="56"/>
      <c r="C141" t="s">
        <v>1768</v>
      </c>
    </row>
    <row r="142" spans="1:4" x14ac:dyDescent="0.25">
      <c r="A142" s="24"/>
      <c r="B142" s="33"/>
    </row>
    <row r="143" spans="1:4" ht="30.75" thickBot="1" x14ac:dyDescent="0.3">
      <c r="A143" s="14" t="s">
        <v>1831</v>
      </c>
      <c r="B143" s="58"/>
      <c r="C143" t="s">
        <v>1769</v>
      </c>
    </row>
    <row r="144" spans="1:4" ht="15.75" thickBot="1" x14ac:dyDescent="0.3"/>
    <row r="145" spans="1:8" x14ac:dyDescent="0.25">
      <c r="A145" s="19" t="s">
        <v>76</v>
      </c>
      <c r="B145" s="21" t="str">
        <f>+B133</f>
        <v>2021-22</v>
      </c>
    </row>
    <row r="146" spans="1:8" ht="15.75" thickBot="1" x14ac:dyDescent="0.3">
      <c r="A146" s="24" t="s">
        <v>79</v>
      </c>
    </row>
    <row r="147" spans="1:8" x14ac:dyDescent="0.25">
      <c r="A147" s="3" t="s">
        <v>77</v>
      </c>
      <c r="B147" s="56"/>
      <c r="D147" s="110" t="s">
        <v>264</v>
      </c>
      <c r="E147" s="111"/>
      <c r="F147" s="111"/>
      <c r="G147" s="112"/>
    </row>
    <row r="148" spans="1:8" ht="15.75" thickBot="1" x14ac:dyDescent="0.3">
      <c r="A148" s="3"/>
      <c r="B148" s="33"/>
      <c r="D148" s="113" t="s">
        <v>241</v>
      </c>
      <c r="E148" s="114"/>
      <c r="F148" s="114"/>
      <c r="G148" s="115"/>
    </row>
    <row r="149" spans="1:8" x14ac:dyDescent="0.25">
      <c r="A149" s="3" t="s">
        <v>78</v>
      </c>
      <c r="B149" s="56"/>
    </row>
    <row r="150" spans="1:8" ht="15.75" thickBot="1" x14ac:dyDescent="0.3">
      <c r="A150" s="8"/>
      <c r="B150" s="9"/>
    </row>
    <row r="153" spans="1:8" ht="15.75" thickBot="1" x14ac:dyDescent="0.3"/>
    <row r="154" spans="1:8" x14ac:dyDescent="0.25">
      <c r="A154" s="2" t="s">
        <v>42</v>
      </c>
      <c r="B154" s="20" t="str">
        <f>+B145</f>
        <v>2021-22</v>
      </c>
      <c r="D154" s="121" t="s">
        <v>205</v>
      </c>
      <c r="E154" s="111"/>
      <c r="F154" s="111"/>
      <c r="G154" s="111"/>
      <c r="H154" s="112"/>
    </row>
    <row r="155" spans="1:8" x14ac:dyDescent="0.25">
      <c r="A155" s="2" t="s">
        <v>43</v>
      </c>
      <c r="B155" s="2"/>
      <c r="D155" s="122" t="s">
        <v>206</v>
      </c>
      <c r="E155" s="73"/>
      <c r="F155" s="73"/>
      <c r="G155" s="73"/>
      <c r="H155" s="120"/>
    </row>
    <row r="156" spans="1:8" x14ac:dyDescent="0.25">
      <c r="A156" s="2" t="str">
        <f>+A46</f>
        <v>A2250.15 Portion NOT funded from CARES Act</v>
      </c>
      <c r="B156" s="34">
        <f>+B46</f>
        <v>0</v>
      </c>
      <c r="D156" s="122" t="s">
        <v>207</v>
      </c>
      <c r="E156" s="73"/>
      <c r="F156" s="73"/>
      <c r="G156" s="73"/>
      <c r="H156" s="120"/>
    </row>
    <row r="157" spans="1:8" ht="15.75" thickBot="1" x14ac:dyDescent="0.3">
      <c r="A157" s="2" t="str">
        <f>+A48</f>
        <v>A2250.16 Portion NOT funded from CARES Act</v>
      </c>
      <c r="B157" s="34">
        <f>+B48</f>
        <v>0</v>
      </c>
      <c r="D157" s="123" t="s">
        <v>208</v>
      </c>
      <c r="E157" s="114"/>
      <c r="F157" s="114"/>
      <c r="G157" s="114"/>
      <c r="H157" s="115"/>
    </row>
    <row r="158" spans="1:8" ht="15.75" thickBot="1" x14ac:dyDescent="0.3">
      <c r="A158" s="2" t="s">
        <v>45</v>
      </c>
      <c r="B158" s="35">
        <f>SUM(B156:B157)</f>
        <v>0</v>
      </c>
    </row>
    <row r="159" spans="1:8" ht="15.75" thickTop="1" x14ac:dyDescent="0.25">
      <c r="A159" s="2"/>
      <c r="B159" s="34"/>
    </row>
    <row r="160" spans="1:8" x14ac:dyDescent="0.25">
      <c r="A160" s="2" t="s">
        <v>44</v>
      </c>
      <c r="B160" s="34"/>
    </row>
    <row r="161" spans="1:2" x14ac:dyDescent="0.25">
      <c r="A161" s="2" t="str">
        <f t="shared" ref="A161:B176" si="0">+A3</f>
        <v>A1010.16</v>
      </c>
      <c r="B161" s="34">
        <f t="shared" si="0"/>
        <v>0</v>
      </c>
    </row>
    <row r="162" spans="1:2" x14ac:dyDescent="0.25">
      <c r="A162" s="2" t="str">
        <f t="shared" si="0"/>
        <v>A1040.16</v>
      </c>
      <c r="B162" s="34">
        <f t="shared" si="0"/>
        <v>0</v>
      </c>
    </row>
    <row r="163" spans="1:2" x14ac:dyDescent="0.25">
      <c r="A163" s="2" t="str">
        <f t="shared" si="0"/>
        <v>A1060.16</v>
      </c>
      <c r="B163" s="34">
        <f t="shared" si="0"/>
        <v>0</v>
      </c>
    </row>
    <row r="164" spans="1:2" x14ac:dyDescent="0.25">
      <c r="A164" s="2" t="str">
        <f t="shared" si="0"/>
        <v>A1240.15</v>
      </c>
      <c r="B164" s="34">
        <f t="shared" si="0"/>
        <v>0</v>
      </c>
    </row>
    <row r="165" spans="1:2" x14ac:dyDescent="0.25">
      <c r="A165" s="2" t="str">
        <f t="shared" si="0"/>
        <v>A1240.16</v>
      </c>
      <c r="B165" s="34">
        <f t="shared" si="0"/>
        <v>0</v>
      </c>
    </row>
    <row r="166" spans="1:2" x14ac:dyDescent="0.25">
      <c r="A166" s="2" t="str">
        <f t="shared" si="0"/>
        <v>A1310.15</v>
      </c>
      <c r="B166" s="34">
        <f t="shared" si="0"/>
        <v>0</v>
      </c>
    </row>
    <row r="167" spans="1:2" x14ac:dyDescent="0.25">
      <c r="A167" s="2" t="str">
        <f t="shared" si="0"/>
        <v>A1310.16</v>
      </c>
      <c r="B167" s="34">
        <f t="shared" si="0"/>
        <v>0</v>
      </c>
    </row>
    <row r="168" spans="1:2" x14ac:dyDescent="0.25">
      <c r="A168" s="2" t="str">
        <f t="shared" si="0"/>
        <v>A1320.16</v>
      </c>
      <c r="B168" s="34">
        <f t="shared" si="0"/>
        <v>0</v>
      </c>
    </row>
    <row r="169" spans="1:2" x14ac:dyDescent="0.25">
      <c r="A169" s="2" t="str">
        <f t="shared" si="0"/>
        <v>A1325.16</v>
      </c>
      <c r="B169" s="34">
        <f t="shared" si="0"/>
        <v>0</v>
      </c>
    </row>
    <row r="170" spans="1:2" x14ac:dyDescent="0.25">
      <c r="A170" s="2" t="str">
        <f t="shared" si="0"/>
        <v>A1330.16</v>
      </c>
      <c r="B170" s="34">
        <f t="shared" si="0"/>
        <v>0</v>
      </c>
    </row>
    <row r="171" spans="1:2" x14ac:dyDescent="0.25">
      <c r="A171" s="2" t="str">
        <f t="shared" si="0"/>
        <v>A1345.15</v>
      </c>
      <c r="B171" s="34">
        <f t="shared" si="0"/>
        <v>0</v>
      </c>
    </row>
    <row r="172" spans="1:2" x14ac:dyDescent="0.25">
      <c r="A172" s="2" t="str">
        <f t="shared" si="0"/>
        <v>A1345.16</v>
      </c>
      <c r="B172" s="34">
        <f t="shared" si="0"/>
        <v>0</v>
      </c>
    </row>
    <row r="173" spans="1:2" x14ac:dyDescent="0.25">
      <c r="A173" s="2" t="str">
        <f t="shared" si="0"/>
        <v>A1420.16</v>
      </c>
      <c r="B173" s="34">
        <f t="shared" si="0"/>
        <v>0</v>
      </c>
    </row>
    <row r="174" spans="1:2" x14ac:dyDescent="0.25">
      <c r="A174" s="2" t="str">
        <f t="shared" si="0"/>
        <v>A1430.15</v>
      </c>
      <c r="B174" s="34">
        <f t="shared" si="0"/>
        <v>0</v>
      </c>
    </row>
    <row r="175" spans="1:2" x14ac:dyDescent="0.25">
      <c r="A175" s="2" t="str">
        <f t="shared" si="0"/>
        <v>A1430.16</v>
      </c>
      <c r="B175" s="34">
        <f t="shared" si="0"/>
        <v>0</v>
      </c>
    </row>
    <row r="176" spans="1:2" x14ac:dyDescent="0.25">
      <c r="A176" s="2" t="str">
        <f t="shared" si="0"/>
        <v>A1460.15</v>
      </c>
      <c r="B176" s="34">
        <f t="shared" si="0"/>
        <v>0</v>
      </c>
    </row>
    <row r="177" spans="1:2" x14ac:dyDescent="0.25">
      <c r="A177" s="2" t="str">
        <f t="shared" ref="A177:B192" si="1">+A19</f>
        <v>A1460.16</v>
      </c>
      <c r="B177" s="34">
        <f t="shared" si="1"/>
        <v>0</v>
      </c>
    </row>
    <row r="178" spans="1:2" x14ac:dyDescent="0.25">
      <c r="A178" s="2" t="str">
        <f t="shared" si="1"/>
        <v>A1480.15</v>
      </c>
      <c r="B178" s="34">
        <f t="shared" si="1"/>
        <v>0</v>
      </c>
    </row>
    <row r="179" spans="1:2" x14ac:dyDescent="0.25">
      <c r="A179" s="2" t="str">
        <f t="shared" si="1"/>
        <v>A1480.16</v>
      </c>
      <c r="B179" s="34">
        <f t="shared" si="1"/>
        <v>0</v>
      </c>
    </row>
    <row r="180" spans="1:2" x14ac:dyDescent="0.25">
      <c r="A180" s="2" t="str">
        <f t="shared" si="1"/>
        <v>A1620.16</v>
      </c>
      <c r="B180" s="34">
        <f t="shared" si="1"/>
        <v>0</v>
      </c>
    </row>
    <row r="181" spans="1:2" x14ac:dyDescent="0.25">
      <c r="A181" s="2" t="str">
        <f t="shared" si="1"/>
        <v>A1621.16</v>
      </c>
      <c r="B181" s="34">
        <f t="shared" si="1"/>
        <v>0</v>
      </c>
    </row>
    <row r="182" spans="1:2" x14ac:dyDescent="0.25">
      <c r="A182" s="2" t="str">
        <f t="shared" ref="A182" si="2">+A24</f>
        <v xml:space="preserve">A1622.16 </v>
      </c>
      <c r="B182" s="34">
        <f t="shared" si="1"/>
        <v>0</v>
      </c>
    </row>
    <row r="183" spans="1:2" x14ac:dyDescent="0.25">
      <c r="A183" s="2" t="str">
        <f t="shared" ref="A183" si="3">+A25</f>
        <v>A1660.16</v>
      </c>
      <c r="B183" s="34">
        <f t="shared" si="1"/>
        <v>0</v>
      </c>
    </row>
    <row r="184" spans="1:2" x14ac:dyDescent="0.25">
      <c r="A184" s="2" t="str">
        <f t="shared" ref="A184:B198" si="4">+A26</f>
        <v>A1670.16</v>
      </c>
      <c r="B184" s="34">
        <f t="shared" si="1"/>
        <v>0</v>
      </c>
    </row>
    <row r="185" spans="1:2" x14ac:dyDescent="0.25">
      <c r="A185" s="2" t="str">
        <f t="shared" si="4"/>
        <v>A1680.16</v>
      </c>
      <c r="B185" s="34">
        <f t="shared" si="1"/>
        <v>0</v>
      </c>
    </row>
    <row r="186" spans="1:2" x14ac:dyDescent="0.25">
      <c r="A186" s="2" t="str">
        <f t="shared" si="4"/>
        <v>A1710.1</v>
      </c>
      <c r="B186" s="34">
        <f t="shared" si="1"/>
        <v>0</v>
      </c>
    </row>
    <row r="187" spans="1:2" x14ac:dyDescent="0.25">
      <c r="A187" s="2" t="str">
        <f t="shared" si="4"/>
        <v>A2010.15</v>
      </c>
      <c r="B187" s="34">
        <f t="shared" si="1"/>
        <v>0</v>
      </c>
    </row>
    <row r="188" spans="1:2" x14ac:dyDescent="0.25">
      <c r="A188" s="2" t="str">
        <f t="shared" si="4"/>
        <v>A2010.16</v>
      </c>
      <c r="B188" s="34">
        <f t="shared" si="1"/>
        <v>0</v>
      </c>
    </row>
    <row r="189" spans="1:2" x14ac:dyDescent="0.25">
      <c r="A189" s="2" t="str">
        <f t="shared" si="4"/>
        <v>A2020.15</v>
      </c>
      <c r="B189" s="34">
        <f t="shared" si="1"/>
        <v>0</v>
      </c>
    </row>
    <row r="190" spans="1:2" x14ac:dyDescent="0.25">
      <c r="A190" s="2" t="str">
        <f t="shared" si="4"/>
        <v>A2020.16</v>
      </c>
      <c r="B190" s="34">
        <f t="shared" si="1"/>
        <v>0</v>
      </c>
    </row>
    <row r="191" spans="1:2" x14ac:dyDescent="0.25">
      <c r="A191" s="2" t="str">
        <f t="shared" si="4"/>
        <v>A2040.15</v>
      </c>
      <c r="B191" s="34">
        <f t="shared" si="1"/>
        <v>0</v>
      </c>
    </row>
    <row r="192" spans="1:2" x14ac:dyDescent="0.25">
      <c r="A192" s="2" t="str">
        <f t="shared" si="4"/>
        <v>A2040.16</v>
      </c>
      <c r="B192" s="34">
        <f t="shared" si="1"/>
        <v>0</v>
      </c>
    </row>
    <row r="193" spans="1:2" x14ac:dyDescent="0.25">
      <c r="A193" s="2" t="str">
        <f t="shared" si="4"/>
        <v>A2060.15</v>
      </c>
      <c r="B193" s="34">
        <f t="shared" si="4"/>
        <v>0</v>
      </c>
    </row>
    <row r="194" spans="1:2" x14ac:dyDescent="0.25">
      <c r="A194" s="2" t="str">
        <f t="shared" si="4"/>
        <v>A2060.16</v>
      </c>
      <c r="B194" s="34">
        <f t="shared" si="4"/>
        <v>0</v>
      </c>
    </row>
    <row r="195" spans="1:2" x14ac:dyDescent="0.25">
      <c r="A195" s="2" t="str">
        <f t="shared" si="4"/>
        <v>A2070.15</v>
      </c>
      <c r="B195" s="34">
        <f t="shared" si="4"/>
        <v>0</v>
      </c>
    </row>
    <row r="196" spans="1:2" x14ac:dyDescent="0.25">
      <c r="A196" s="2" t="str">
        <f t="shared" si="4"/>
        <v>A2070.16</v>
      </c>
      <c r="B196" s="34">
        <f t="shared" si="4"/>
        <v>0</v>
      </c>
    </row>
    <row r="197" spans="1:2" x14ac:dyDescent="0.25">
      <c r="A197" s="2" t="str">
        <f t="shared" si="4"/>
        <v>A2110.10</v>
      </c>
      <c r="B197" s="34">
        <f t="shared" si="4"/>
        <v>0</v>
      </c>
    </row>
    <row r="198" spans="1:2" x14ac:dyDescent="0.25">
      <c r="A198" s="2" t="str">
        <f t="shared" si="4"/>
        <v>A2110.11</v>
      </c>
      <c r="B198" s="34">
        <f t="shared" si="4"/>
        <v>0</v>
      </c>
    </row>
    <row r="199" spans="1:2" x14ac:dyDescent="0.25">
      <c r="A199" s="2" t="str">
        <f t="shared" ref="A199:B207" si="5">+A41</f>
        <v>A2110.12 (K-3)</v>
      </c>
      <c r="B199" s="34">
        <f t="shared" si="5"/>
        <v>0</v>
      </c>
    </row>
    <row r="200" spans="1:2" x14ac:dyDescent="0.25">
      <c r="A200" s="2" t="str">
        <f t="shared" si="5"/>
        <v>A2110.12 (4-6)</v>
      </c>
      <c r="B200" s="34">
        <f t="shared" si="5"/>
        <v>0</v>
      </c>
    </row>
    <row r="201" spans="1:2" x14ac:dyDescent="0.25">
      <c r="A201" s="2" t="str">
        <f t="shared" si="5"/>
        <v>A2110.13</v>
      </c>
      <c r="B201" s="34">
        <f t="shared" si="5"/>
        <v>0</v>
      </c>
    </row>
    <row r="202" spans="1:2" x14ac:dyDescent="0.25">
      <c r="A202" s="2" t="str">
        <f t="shared" si="5"/>
        <v>A2110.14</v>
      </c>
      <c r="B202" s="34">
        <f t="shared" si="5"/>
        <v>0</v>
      </c>
    </row>
    <row r="203" spans="1:2" x14ac:dyDescent="0.25">
      <c r="A203" s="2" t="str">
        <f t="shared" si="5"/>
        <v>A2110.16</v>
      </c>
      <c r="B203" s="34">
        <f t="shared" si="5"/>
        <v>0</v>
      </c>
    </row>
    <row r="204" spans="1:2" x14ac:dyDescent="0.25">
      <c r="A204" s="2" t="str">
        <f t="shared" si="5"/>
        <v>A2250.15 Portion NOT funded from CARES Act</v>
      </c>
      <c r="B204" s="34">
        <f t="shared" si="5"/>
        <v>0</v>
      </c>
    </row>
    <row r="205" spans="1:2" x14ac:dyDescent="0.25">
      <c r="A205" s="2" t="str">
        <f t="shared" si="5"/>
        <v>A2250.15 Portion funded from CARES Act</v>
      </c>
      <c r="B205" s="34">
        <f t="shared" si="5"/>
        <v>0</v>
      </c>
    </row>
    <row r="206" spans="1:2" x14ac:dyDescent="0.25">
      <c r="A206" s="2" t="str">
        <f t="shared" si="5"/>
        <v>A2250.16 Portion NOT funded from CARES Act</v>
      </c>
      <c r="B206" s="34">
        <f t="shared" si="5"/>
        <v>0</v>
      </c>
    </row>
    <row r="207" spans="1:2" x14ac:dyDescent="0.25">
      <c r="A207" s="2" t="str">
        <f t="shared" si="5"/>
        <v>A2250.16 funded from CARES Act</v>
      </c>
      <c r="B207" s="34">
        <f t="shared" si="5"/>
        <v>0</v>
      </c>
    </row>
    <row r="208" spans="1:2" x14ac:dyDescent="0.25">
      <c r="A208" s="2" t="str">
        <f>A66</f>
        <v xml:space="preserve">A2259.15 </v>
      </c>
      <c r="B208" s="34">
        <f t="shared" ref="B208:B238" si="6">+B66</f>
        <v>0</v>
      </c>
    </row>
    <row r="209" spans="1:2" x14ac:dyDescent="0.25">
      <c r="A209" s="2" t="str">
        <f>A67</f>
        <v xml:space="preserve">A2259.16 </v>
      </c>
      <c r="B209" s="34">
        <f t="shared" si="6"/>
        <v>0</v>
      </c>
    </row>
    <row r="210" spans="1:2" x14ac:dyDescent="0.25">
      <c r="A210" s="2" t="str">
        <f t="shared" ref="A210:A238" si="7">+A68</f>
        <v>A2280.15</v>
      </c>
      <c r="B210" s="34">
        <f t="shared" si="6"/>
        <v>0</v>
      </c>
    </row>
    <row r="211" spans="1:2" x14ac:dyDescent="0.25">
      <c r="A211" s="2" t="str">
        <f t="shared" si="7"/>
        <v>A2280.16</v>
      </c>
      <c r="B211" s="34">
        <f t="shared" si="6"/>
        <v>0</v>
      </c>
    </row>
    <row r="212" spans="1:2" x14ac:dyDescent="0.25">
      <c r="A212" s="2" t="str">
        <f t="shared" si="7"/>
        <v>A2330.15</v>
      </c>
      <c r="B212" s="34">
        <f t="shared" si="6"/>
        <v>0</v>
      </c>
    </row>
    <row r="213" spans="1:2" x14ac:dyDescent="0.25">
      <c r="A213" s="2" t="str">
        <f t="shared" si="7"/>
        <v>A2330.16</v>
      </c>
      <c r="B213" s="34">
        <f t="shared" si="6"/>
        <v>0</v>
      </c>
    </row>
    <row r="214" spans="1:2" x14ac:dyDescent="0.25">
      <c r="A214" s="2" t="str">
        <f t="shared" si="7"/>
        <v>A2610.15</v>
      </c>
      <c r="B214" s="34">
        <f t="shared" si="6"/>
        <v>0</v>
      </c>
    </row>
    <row r="215" spans="1:2" x14ac:dyDescent="0.25">
      <c r="A215" s="2" t="str">
        <f t="shared" si="7"/>
        <v>A2610.16</v>
      </c>
      <c r="B215" s="34">
        <f t="shared" si="6"/>
        <v>0</v>
      </c>
    </row>
    <row r="216" spans="1:2" x14ac:dyDescent="0.25">
      <c r="A216" s="2" t="str">
        <f t="shared" si="7"/>
        <v>A2620.15</v>
      </c>
      <c r="B216" s="34">
        <f t="shared" si="6"/>
        <v>0</v>
      </c>
    </row>
    <row r="217" spans="1:2" x14ac:dyDescent="0.25">
      <c r="A217" s="2" t="str">
        <f t="shared" si="7"/>
        <v>A2620.16</v>
      </c>
      <c r="B217" s="34">
        <f t="shared" si="6"/>
        <v>0</v>
      </c>
    </row>
    <row r="218" spans="1:2" x14ac:dyDescent="0.25">
      <c r="A218" s="2" t="str">
        <f t="shared" si="7"/>
        <v>A2630.15</v>
      </c>
      <c r="B218" s="34">
        <f t="shared" si="6"/>
        <v>0</v>
      </c>
    </row>
    <row r="219" spans="1:2" x14ac:dyDescent="0.25">
      <c r="A219" s="2" t="str">
        <f t="shared" si="7"/>
        <v>A2630.16</v>
      </c>
      <c r="B219" s="34">
        <f t="shared" si="6"/>
        <v>0</v>
      </c>
    </row>
    <row r="220" spans="1:2" x14ac:dyDescent="0.25">
      <c r="A220" s="2" t="str">
        <f t="shared" si="7"/>
        <v>A2805.15</v>
      </c>
      <c r="B220" s="34">
        <f t="shared" si="6"/>
        <v>0</v>
      </c>
    </row>
    <row r="221" spans="1:2" x14ac:dyDescent="0.25">
      <c r="A221" s="2" t="str">
        <f t="shared" si="7"/>
        <v>A2805.16</v>
      </c>
      <c r="B221" s="34">
        <f t="shared" si="6"/>
        <v>0</v>
      </c>
    </row>
    <row r="222" spans="1:2" x14ac:dyDescent="0.25">
      <c r="A222" s="2" t="str">
        <f t="shared" si="7"/>
        <v>A2810.15</v>
      </c>
      <c r="B222" s="34">
        <f t="shared" si="6"/>
        <v>0</v>
      </c>
    </row>
    <row r="223" spans="1:2" x14ac:dyDescent="0.25">
      <c r="A223" s="2" t="str">
        <f t="shared" si="7"/>
        <v>A2810.16</v>
      </c>
      <c r="B223" s="34">
        <f t="shared" si="6"/>
        <v>0</v>
      </c>
    </row>
    <row r="224" spans="1:2" x14ac:dyDescent="0.25">
      <c r="A224" s="2" t="str">
        <f t="shared" si="7"/>
        <v>A2815.15</v>
      </c>
      <c r="B224" s="34">
        <f t="shared" si="6"/>
        <v>0</v>
      </c>
    </row>
    <row r="225" spans="1:2" x14ac:dyDescent="0.25">
      <c r="A225" s="2" t="str">
        <f t="shared" si="7"/>
        <v>A2815.16</v>
      </c>
      <c r="B225" s="34">
        <f t="shared" si="6"/>
        <v>0</v>
      </c>
    </row>
    <row r="226" spans="1:2" x14ac:dyDescent="0.25">
      <c r="A226" s="2" t="str">
        <f t="shared" si="7"/>
        <v>A2820.15</v>
      </c>
      <c r="B226" s="34">
        <f t="shared" si="6"/>
        <v>0</v>
      </c>
    </row>
    <row r="227" spans="1:2" x14ac:dyDescent="0.25">
      <c r="A227" s="2" t="str">
        <f t="shared" si="7"/>
        <v>A2820.16</v>
      </c>
      <c r="B227" s="34">
        <f t="shared" si="6"/>
        <v>0</v>
      </c>
    </row>
    <row r="228" spans="1:2" x14ac:dyDescent="0.25">
      <c r="A228" s="2" t="str">
        <f t="shared" si="7"/>
        <v>A2825.15</v>
      </c>
      <c r="B228" s="34">
        <f t="shared" si="6"/>
        <v>0</v>
      </c>
    </row>
    <row r="229" spans="1:2" x14ac:dyDescent="0.25">
      <c r="A229" s="2" t="str">
        <f t="shared" si="7"/>
        <v>A2825.16</v>
      </c>
      <c r="B229" s="34">
        <f t="shared" si="6"/>
        <v>0</v>
      </c>
    </row>
    <row r="230" spans="1:2" x14ac:dyDescent="0.25">
      <c r="A230" s="2" t="str">
        <f t="shared" si="7"/>
        <v>A2830.15</v>
      </c>
      <c r="B230" s="34">
        <f t="shared" si="6"/>
        <v>0</v>
      </c>
    </row>
    <row r="231" spans="1:2" x14ac:dyDescent="0.25">
      <c r="A231" s="2" t="str">
        <f t="shared" si="7"/>
        <v>A2830.16</v>
      </c>
      <c r="B231" s="34">
        <f t="shared" si="6"/>
        <v>0</v>
      </c>
    </row>
    <row r="232" spans="1:2" x14ac:dyDescent="0.25">
      <c r="A232" s="2" t="str">
        <f t="shared" si="7"/>
        <v>A2850.15</v>
      </c>
      <c r="B232" s="34">
        <f t="shared" si="6"/>
        <v>0</v>
      </c>
    </row>
    <row r="233" spans="1:2" x14ac:dyDescent="0.25">
      <c r="A233" s="2" t="str">
        <f t="shared" si="7"/>
        <v>A2850.16</v>
      </c>
      <c r="B233" s="34">
        <f t="shared" si="6"/>
        <v>0</v>
      </c>
    </row>
    <row r="234" spans="1:2" x14ac:dyDescent="0.25">
      <c r="A234" s="2" t="str">
        <f t="shared" si="7"/>
        <v>A2855.15</v>
      </c>
      <c r="B234" s="34">
        <f t="shared" si="6"/>
        <v>0</v>
      </c>
    </row>
    <row r="235" spans="1:2" x14ac:dyDescent="0.25">
      <c r="A235" s="2" t="str">
        <f t="shared" si="7"/>
        <v>A2855.16</v>
      </c>
      <c r="B235" s="34">
        <f t="shared" si="6"/>
        <v>0</v>
      </c>
    </row>
    <row r="236" spans="1:2" x14ac:dyDescent="0.25">
      <c r="A236" s="2" t="str">
        <f t="shared" si="7"/>
        <v>A2870.16</v>
      </c>
      <c r="B236" s="34">
        <f t="shared" si="6"/>
        <v>0</v>
      </c>
    </row>
    <row r="237" spans="1:2" x14ac:dyDescent="0.25">
      <c r="A237" s="2" t="str">
        <f t="shared" si="7"/>
        <v>A2915.15</v>
      </c>
      <c r="B237" s="34">
        <f t="shared" si="6"/>
        <v>0</v>
      </c>
    </row>
    <row r="238" spans="1:2" x14ac:dyDescent="0.25">
      <c r="A238" s="2" t="str">
        <f t="shared" si="7"/>
        <v>A2915.16</v>
      </c>
      <c r="B238" s="34">
        <f t="shared" si="6"/>
        <v>0</v>
      </c>
    </row>
    <row r="239" spans="1:2" x14ac:dyDescent="0.25">
      <c r="A239" s="2" t="str">
        <f t="shared" ref="A239:B249" si="8">+A97</f>
        <v>A5510.15</v>
      </c>
      <c r="B239" s="34">
        <f t="shared" si="8"/>
        <v>0</v>
      </c>
    </row>
    <row r="240" spans="1:2" x14ac:dyDescent="0.25">
      <c r="A240" s="2" t="str">
        <f t="shared" si="8"/>
        <v>A5510.16 (Excluding Trans Supv Office)</v>
      </c>
      <c r="B240" s="34">
        <f t="shared" si="8"/>
        <v>0</v>
      </c>
    </row>
    <row r="241" spans="1:2" x14ac:dyDescent="0.25">
      <c r="A241" s="2" t="str">
        <f t="shared" si="8"/>
        <v>A5510.16 (Trans Supv Office)</v>
      </c>
      <c r="B241" s="34">
        <f t="shared" si="8"/>
        <v>0</v>
      </c>
    </row>
    <row r="242" spans="1:2" x14ac:dyDescent="0.25">
      <c r="A242" s="2" t="str">
        <f t="shared" si="8"/>
        <v>A5530.16</v>
      </c>
      <c r="B242" s="34">
        <f t="shared" si="8"/>
        <v>0</v>
      </c>
    </row>
    <row r="243" spans="1:2" x14ac:dyDescent="0.25">
      <c r="A243" s="2" t="str">
        <f t="shared" si="8"/>
        <v>A7140.15</v>
      </c>
      <c r="B243" s="34">
        <f t="shared" si="8"/>
        <v>0</v>
      </c>
    </row>
    <row r="244" spans="1:2" x14ac:dyDescent="0.25">
      <c r="A244" s="2" t="str">
        <f t="shared" si="8"/>
        <v>A7140.16</v>
      </c>
      <c r="B244" s="34">
        <f t="shared" si="8"/>
        <v>0</v>
      </c>
    </row>
    <row r="245" spans="1:2" x14ac:dyDescent="0.25">
      <c r="A245" s="2" t="str">
        <f t="shared" si="8"/>
        <v>A7310.15</v>
      </c>
      <c r="B245" s="34">
        <f t="shared" si="8"/>
        <v>0</v>
      </c>
    </row>
    <row r="246" spans="1:2" x14ac:dyDescent="0.25">
      <c r="A246" s="2" t="str">
        <f t="shared" si="8"/>
        <v>A7310.16</v>
      </c>
      <c r="B246" s="34">
        <f t="shared" si="8"/>
        <v>0</v>
      </c>
    </row>
    <row r="247" spans="1:2" x14ac:dyDescent="0.25">
      <c r="A247" s="2" t="str">
        <f t="shared" si="8"/>
        <v>A8060.15</v>
      </c>
      <c r="B247" s="34">
        <f t="shared" si="8"/>
        <v>0</v>
      </c>
    </row>
    <row r="248" spans="1:2" x14ac:dyDescent="0.25">
      <c r="A248" s="2" t="str">
        <f t="shared" si="8"/>
        <v>A8060.16</v>
      </c>
      <c r="B248" s="34">
        <f t="shared" si="8"/>
        <v>0</v>
      </c>
    </row>
    <row r="249" spans="1:2" x14ac:dyDescent="0.25">
      <c r="A249" s="2" t="str">
        <f t="shared" si="8"/>
        <v>A8070.16</v>
      </c>
      <c r="B249" s="34">
        <f t="shared" si="8"/>
        <v>0</v>
      </c>
    </row>
    <row r="250" spans="1:2" x14ac:dyDescent="0.25">
      <c r="A250" s="2"/>
      <c r="B250" s="34"/>
    </row>
    <row r="251" spans="1:2" ht="15.75" thickBot="1" x14ac:dyDescent="0.3">
      <c r="A251" s="2" t="s">
        <v>158</v>
      </c>
      <c r="B251" s="35">
        <f>SUM(B161:B250)</f>
        <v>0</v>
      </c>
    </row>
    <row r="252" spans="1:2" ht="15.75" thickTop="1" x14ac:dyDescent="0.25">
      <c r="A252" s="2"/>
      <c r="B252" s="46"/>
    </row>
    <row r="253" spans="1:2" ht="39.75" customHeight="1" x14ac:dyDescent="0.25">
      <c r="A253" s="11" t="s">
        <v>83</v>
      </c>
      <c r="B253" s="20" t="str">
        <f>+B154</f>
        <v>2021-22</v>
      </c>
    </row>
    <row r="254" spans="1:2" x14ac:dyDescent="0.25">
      <c r="A254" s="2" t="s">
        <v>45</v>
      </c>
      <c r="B254" s="34">
        <f>+B158</f>
        <v>0</v>
      </c>
    </row>
    <row r="255" spans="1:2" x14ac:dyDescent="0.25">
      <c r="A255" s="2" t="s">
        <v>46</v>
      </c>
      <c r="B255" s="34">
        <f>+B251</f>
        <v>0</v>
      </c>
    </row>
    <row r="256" spans="1:2" x14ac:dyDescent="0.25">
      <c r="A256" s="2" t="s">
        <v>159</v>
      </c>
      <c r="B256" s="10" t="e">
        <f>+ROUND((B254/B255),4)</f>
        <v>#DIV/0!</v>
      </c>
    </row>
    <row r="257" spans="1:9" x14ac:dyDescent="0.25">
      <c r="A257" s="2"/>
      <c r="B257" s="2"/>
    </row>
    <row r="258" spans="1:9" x14ac:dyDescent="0.25">
      <c r="A258" s="2" t="s">
        <v>47</v>
      </c>
      <c r="B258" s="2"/>
    </row>
    <row r="259" spans="1:9" x14ac:dyDescent="0.25">
      <c r="A259" s="2" t="str">
        <f>+A108</f>
        <v>AT9098.0 (Line 384)</v>
      </c>
      <c r="B259" s="34">
        <f t="shared" ref="B259" si="9">+B108</f>
        <v>0</v>
      </c>
    </row>
    <row r="260" spans="1:9" x14ac:dyDescent="0.25">
      <c r="A260" s="2"/>
      <c r="B260" s="34"/>
    </row>
    <row r="261" spans="1:9" ht="15.75" thickBot="1" x14ac:dyDescent="0.3">
      <c r="A261" s="2" t="s">
        <v>159</v>
      </c>
      <c r="B261" s="34" t="e">
        <f>B256*B259</f>
        <v>#DIV/0!</v>
      </c>
    </row>
    <row r="262" spans="1:9" ht="29.25" thickBot="1" x14ac:dyDescent="0.5">
      <c r="A262" s="2"/>
      <c r="B262" s="46"/>
      <c r="D262" s="214" t="s">
        <v>1735</v>
      </c>
      <c r="E262" s="215"/>
      <c r="F262" s="215"/>
      <c r="G262" s="215"/>
      <c r="H262" s="215"/>
      <c r="I262" s="216"/>
    </row>
    <row r="263" spans="1:9" ht="9" customHeight="1" thickBot="1" x14ac:dyDescent="0.3">
      <c r="A263" s="2"/>
      <c r="B263" s="2"/>
    </row>
    <row r="264" spans="1:9" ht="92.25" customHeight="1" thickBot="1" x14ac:dyDescent="0.4">
      <c r="A264" s="43" t="s">
        <v>51</v>
      </c>
      <c r="B264" s="163" t="s">
        <v>246</v>
      </c>
      <c r="D264" s="220" t="s">
        <v>1835</v>
      </c>
      <c r="E264" s="221"/>
      <c r="F264" s="221"/>
      <c r="G264" s="221"/>
      <c r="H264" s="221"/>
      <c r="I264" s="222"/>
    </row>
    <row r="265" spans="1:9" x14ac:dyDescent="0.25">
      <c r="A265" s="16" t="s">
        <v>57</v>
      </c>
      <c r="B265" s="22" t="str">
        <f>+B253</f>
        <v>2021-22</v>
      </c>
    </row>
    <row r="266" spans="1:9" x14ac:dyDescent="0.25">
      <c r="A266" s="12" t="s">
        <v>48</v>
      </c>
      <c r="B266" s="12"/>
      <c r="C266" s="26" t="s">
        <v>265</v>
      </c>
    </row>
    <row r="267" spans="1:9" x14ac:dyDescent="0.25">
      <c r="A267" s="12" t="s">
        <v>74</v>
      </c>
      <c r="B267" s="36" t="e">
        <f>+B261</f>
        <v>#DIV/0!</v>
      </c>
      <c r="C267" s="50" t="s">
        <v>181</v>
      </c>
      <c r="D267" s="50"/>
    </row>
    <row r="268" spans="1:9" x14ac:dyDescent="0.25">
      <c r="A268" s="12" t="s">
        <v>41</v>
      </c>
      <c r="B268" s="36"/>
      <c r="C268" s="50"/>
      <c r="D268" s="50"/>
    </row>
    <row r="269" spans="1:9" x14ac:dyDescent="0.25">
      <c r="A269" s="12" t="str">
        <f>+A46</f>
        <v>A2250.15 Portion NOT funded from CARES Act</v>
      </c>
      <c r="B269" s="36">
        <f>+B46</f>
        <v>0</v>
      </c>
      <c r="C269" s="50" t="s">
        <v>160</v>
      </c>
      <c r="D269" s="50"/>
    </row>
    <row r="270" spans="1:9" x14ac:dyDescent="0.25">
      <c r="A270" s="12" t="str">
        <f>+A48</f>
        <v>A2250.16 Portion NOT funded from CARES Act</v>
      </c>
      <c r="B270" s="36">
        <f>+B48</f>
        <v>0</v>
      </c>
      <c r="C270" s="50" t="s">
        <v>161</v>
      </c>
      <c r="D270" s="50"/>
    </row>
    <row r="271" spans="1:9" x14ac:dyDescent="0.25">
      <c r="A271" s="12" t="str">
        <f>+A50</f>
        <v>A2250.2 Portion NOT funded from CARES Act</v>
      </c>
      <c r="B271" s="36">
        <f>+B50</f>
        <v>0</v>
      </c>
      <c r="C271" s="50" t="s">
        <v>162</v>
      </c>
      <c r="D271" s="50"/>
    </row>
    <row r="272" spans="1:9" x14ac:dyDescent="0.25">
      <c r="A272" s="12" t="str">
        <f>+A52</f>
        <v>A2250.4 Portion NOT funded from CARES Act</v>
      </c>
      <c r="B272" s="36">
        <f>+B52</f>
        <v>0</v>
      </c>
      <c r="C272" s="50" t="s">
        <v>163</v>
      </c>
      <c r="D272" s="50"/>
    </row>
    <row r="273" spans="1:4" x14ac:dyDescent="0.25">
      <c r="A273" s="12" t="str">
        <f>+A54</f>
        <v>A2250.45 Portion NOT funded from CARES Act</v>
      </c>
      <c r="B273" s="36">
        <f>+B54</f>
        <v>0</v>
      </c>
      <c r="C273" s="50" t="s">
        <v>164</v>
      </c>
      <c r="D273" s="50"/>
    </row>
    <row r="274" spans="1:4" x14ac:dyDescent="0.25">
      <c r="A274" s="12" t="str">
        <f>+A56</f>
        <v>A2250.471 Portion NOT funded from CARES Act</v>
      </c>
      <c r="B274" s="36">
        <f>+B56</f>
        <v>0</v>
      </c>
      <c r="C274" s="50" t="s">
        <v>165</v>
      </c>
      <c r="D274" s="50"/>
    </row>
    <row r="275" spans="1:4" x14ac:dyDescent="0.25">
      <c r="A275" s="12" t="str">
        <f>+A58</f>
        <v>A2250.472 Portion NOT funded from CARES Act</v>
      </c>
      <c r="B275" s="36">
        <f>+B58</f>
        <v>0</v>
      </c>
      <c r="C275" s="50" t="s">
        <v>166</v>
      </c>
      <c r="D275" s="50"/>
    </row>
    <row r="276" spans="1:4" x14ac:dyDescent="0.25">
      <c r="A276" s="12" t="str">
        <f>+A60</f>
        <v>A2250.473 Portion NOT funded from CARES Act</v>
      </c>
      <c r="B276" s="36">
        <f>+B60</f>
        <v>0</v>
      </c>
      <c r="C276" s="50" t="s">
        <v>167</v>
      </c>
      <c r="D276" s="50"/>
    </row>
    <row r="277" spans="1:4" x14ac:dyDescent="0.25">
      <c r="A277" s="12" t="str">
        <f>+A62</f>
        <v>A2250.48 Portion NOT funded from CARES Act</v>
      </c>
      <c r="B277" s="36">
        <f>+B62</f>
        <v>0</v>
      </c>
      <c r="C277" s="50" t="s">
        <v>168</v>
      </c>
      <c r="D277" s="50"/>
    </row>
    <row r="278" spans="1:4" x14ac:dyDescent="0.25">
      <c r="A278" s="12" t="str">
        <f>+A64</f>
        <v>A2250.49 Portion NOT funded from CARES Act</v>
      </c>
      <c r="B278" s="36">
        <f>+B64</f>
        <v>0</v>
      </c>
      <c r="C278" s="50" t="s">
        <v>169</v>
      </c>
      <c r="D278" s="50"/>
    </row>
    <row r="279" spans="1:4" x14ac:dyDescent="0.25">
      <c r="A279" s="12" t="str">
        <f t="shared" ref="A279:B296" si="10">+A109</f>
        <v>F2253.15</v>
      </c>
      <c r="B279" s="36">
        <f t="shared" si="10"/>
        <v>0</v>
      </c>
      <c r="C279" s="50" t="s">
        <v>170</v>
      </c>
      <c r="D279" s="50"/>
    </row>
    <row r="280" spans="1:4" x14ac:dyDescent="0.25">
      <c r="A280" s="12" t="str">
        <f t="shared" si="10"/>
        <v>F2253.16</v>
      </c>
      <c r="B280" s="36">
        <f t="shared" si="10"/>
        <v>0</v>
      </c>
      <c r="C280" s="50" t="s">
        <v>171</v>
      </c>
      <c r="D280" s="50"/>
    </row>
    <row r="281" spans="1:4" x14ac:dyDescent="0.25">
      <c r="A281" s="12" t="str">
        <f t="shared" si="10"/>
        <v>F2253.2</v>
      </c>
      <c r="B281" s="36">
        <f t="shared" si="10"/>
        <v>0</v>
      </c>
      <c r="C281" s="50" t="s">
        <v>172</v>
      </c>
      <c r="D281" s="50"/>
    </row>
    <row r="282" spans="1:4" x14ac:dyDescent="0.25">
      <c r="A282" s="12" t="str">
        <f t="shared" si="10"/>
        <v>F2253.4</v>
      </c>
      <c r="B282" s="36">
        <f t="shared" si="10"/>
        <v>0</v>
      </c>
      <c r="C282" s="50" t="s">
        <v>173</v>
      </c>
      <c r="D282" s="50"/>
    </row>
    <row r="283" spans="1:4" x14ac:dyDescent="0.25">
      <c r="A283" s="12" t="str">
        <f t="shared" si="10"/>
        <v>F2253.45</v>
      </c>
      <c r="B283" s="36">
        <f t="shared" si="10"/>
        <v>0</v>
      </c>
      <c r="C283" s="50" t="s">
        <v>174</v>
      </c>
      <c r="D283" s="50"/>
    </row>
    <row r="284" spans="1:4" x14ac:dyDescent="0.25">
      <c r="A284" s="12" t="str">
        <f t="shared" si="10"/>
        <v>F2253.471</v>
      </c>
      <c r="B284" s="36">
        <f t="shared" si="10"/>
        <v>0</v>
      </c>
      <c r="C284" s="50" t="s">
        <v>175</v>
      </c>
      <c r="D284" s="50"/>
    </row>
    <row r="285" spans="1:4" x14ac:dyDescent="0.25">
      <c r="A285" s="12" t="str">
        <f t="shared" si="10"/>
        <v>F2253.472</v>
      </c>
      <c r="B285" s="36">
        <f t="shared" si="10"/>
        <v>0</v>
      </c>
      <c r="C285" s="50" t="s">
        <v>176</v>
      </c>
      <c r="D285" s="50"/>
    </row>
    <row r="286" spans="1:4" x14ac:dyDescent="0.25">
      <c r="A286" s="12" t="str">
        <f t="shared" si="10"/>
        <v>F2253.48</v>
      </c>
      <c r="B286" s="36">
        <f t="shared" si="10"/>
        <v>0</v>
      </c>
      <c r="C286" s="50" t="s">
        <v>177</v>
      </c>
      <c r="D286" s="50"/>
    </row>
    <row r="287" spans="1:4" x14ac:dyDescent="0.25">
      <c r="A287" s="12" t="str">
        <f t="shared" si="10"/>
        <v>F2253.49</v>
      </c>
      <c r="B287" s="36">
        <f t="shared" si="10"/>
        <v>0</v>
      </c>
      <c r="C287" s="50" t="s">
        <v>178</v>
      </c>
      <c r="D287" s="50"/>
    </row>
    <row r="288" spans="1:4" x14ac:dyDescent="0.25">
      <c r="A288" s="12" t="str">
        <f t="shared" si="10"/>
        <v>F2253.8</v>
      </c>
      <c r="B288" s="36">
        <f t="shared" si="10"/>
        <v>0</v>
      </c>
      <c r="C288" s="50" t="s">
        <v>179</v>
      </c>
      <c r="D288" s="50"/>
    </row>
    <row r="289" spans="1:9" x14ac:dyDescent="0.25">
      <c r="A289" s="12" t="str">
        <f t="shared" si="10"/>
        <v>F5511.16 (Excluding Trans Supv Office)</v>
      </c>
      <c r="B289" s="36">
        <f t="shared" si="10"/>
        <v>0</v>
      </c>
      <c r="C289" s="50" t="s">
        <v>180</v>
      </c>
      <c r="D289" s="50"/>
    </row>
    <row r="290" spans="1:9" x14ac:dyDescent="0.25">
      <c r="A290" s="12" t="str">
        <f t="shared" si="10"/>
        <v>F5511.16 (Trans Supervisor Office)</v>
      </c>
      <c r="B290" s="36">
        <f t="shared" si="10"/>
        <v>0</v>
      </c>
      <c r="C290" s="50" t="s">
        <v>180</v>
      </c>
      <c r="D290" s="50"/>
    </row>
    <row r="291" spans="1:9" x14ac:dyDescent="0.25">
      <c r="A291" s="12" t="str">
        <f t="shared" si="10"/>
        <v>F5511.4</v>
      </c>
      <c r="B291" s="36">
        <f t="shared" si="10"/>
        <v>0</v>
      </c>
      <c r="C291" s="50" t="s">
        <v>182</v>
      </c>
      <c r="D291" s="50"/>
    </row>
    <row r="292" spans="1:9" x14ac:dyDescent="0.25">
      <c r="A292" s="12" t="str">
        <f t="shared" si="10"/>
        <v>F5511.45</v>
      </c>
      <c r="B292" s="36">
        <f t="shared" si="10"/>
        <v>0</v>
      </c>
      <c r="C292" s="50" t="s">
        <v>183</v>
      </c>
      <c r="D292" s="50"/>
    </row>
    <row r="293" spans="1:9" x14ac:dyDescent="0.25">
      <c r="A293" s="12" t="str">
        <f t="shared" si="10"/>
        <v>F5511.8</v>
      </c>
      <c r="B293" s="36">
        <f t="shared" si="10"/>
        <v>0</v>
      </c>
      <c r="C293" s="50" t="s">
        <v>184</v>
      </c>
      <c r="D293" s="50"/>
    </row>
    <row r="294" spans="1:9" x14ac:dyDescent="0.25">
      <c r="A294" s="12" t="str">
        <f t="shared" si="10"/>
        <v>F5541.4</v>
      </c>
      <c r="B294" s="36">
        <f t="shared" si="10"/>
        <v>0</v>
      </c>
      <c r="C294" s="50" t="s">
        <v>185</v>
      </c>
      <c r="D294" s="50"/>
    </row>
    <row r="295" spans="1:9" x14ac:dyDescent="0.25">
      <c r="A295" s="12" t="str">
        <f t="shared" si="10"/>
        <v>F5551.4</v>
      </c>
      <c r="B295" s="36">
        <f t="shared" si="10"/>
        <v>0</v>
      </c>
      <c r="C295" s="50" t="s">
        <v>186</v>
      </c>
      <c r="D295" s="50"/>
    </row>
    <row r="296" spans="1:9" ht="15.6" customHeight="1" x14ac:dyDescent="0.25">
      <c r="A296" s="12" t="str">
        <f t="shared" si="10"/>
        <v>F5582.49</v>
      </c>
      <c r="B296" s="36">
        <f t="shared" si="10"/>
        <v>0</v>
      </c>
      <c r="C296" s="50" t="s">
        <v>187</v>
      </c>
      <c r="D296" s="50"/>
    </row>
    <row r="297" spans="1:9" ht="15.6" customHeight="1" thickBot="1" x14ac:dyDescent="0.3">
      <c r="A297" s="12"/>
      <c r="B297" s="36"/>
      <c r="C297" s="50"/>
      <c r="D297" s="50"/>
    </row>
    <row r="298" spans="1:9" ht="27" customHeight="1" thickBot="1" x14ac:dyDescent="0.3">
      <c r="A298" s="153" t="s">
        <v>63</v>
      </c>
      <c r="B298" s="162" t="e">
        <f>SUM(B266:B297)</f>
        <v>#DIV/0!</v>
      </c>
      <c r="C298" s="223" t="s">
        <v>252</v>
      </c>
      <c r="D298" s="224"/>
      <c r="E298" s="224"/>
      <c r="F298" s="224"/>
      <c r="G298" s="224"/>
      <c r="H298" s="224"/>
      <c r="I298" s="225"/>
    </row>
    <row r="299" spans="1:9" ht="53.25" customHeight="1" thickBot="1" x14ac:dyDescent="0.35">
      <c r="A299" s="12"/>
      <c r="B299" s="161" t="s">
        <v>266</v>
      </c>
      <c r="C299" s="197" t="s">
        <v>268</v>
      </c>
      <c r="D299" s="198"/>
      <c r="E299" s="198"/>
      <c r="F299" s="198"/>
      <c r="G299" s="198"/>
      <c r="H299" s="199"/>
    </row>
    <row r="300" spans="1:9" x14ac:dyDescent="0.25">
      <c r="A300" s="12" t="s">
        <v>52</v>
      </c>
      <c r="B300" s="12">
        <f>+B130</f>
        <v>0</v>
      </c>
      <c r="C300" s="50"/>
      <c r="D300" s="50"/>
    </row>
    <row r="301" spans="1:9" ht="15.75" thickBot="1" x14ac:dyDescent="0.3">
      <c r="A301" s="12"/>
      <c r="B301" s="12"/>
      <c r="C301" s="50"/>
      <c r="D301" s="50"/>
    </row>
    <row r="302" spans="1:9" ht="33" customHeight="1" thickBot="1" x14ac:dyDescent="0.3">
      <c r="A302" s="153" t="s">
        <v>69</v>
      </c>
      <c r="B302" s="154" t="e">
        <f>+B298/B300</f>
        <v>#DIV/0!</v>
      </c>
      <c r="C302" s="223" t="s">
        <v>1832</v>
      </c>
      <c r="D302" s="224"/>
      <c r="E302" s="224"/>
      <c r="F302" s="224"/>
      <c r="G302" s="224"/>
      <c r="H302" s="224"/>
      <c r="I302" s="225"/>
    </row>
    <row r="303" spans="1:9" x14ac:dyDescent="0.25">
      <c r="A303" s="12"/>
      <c r="B303" s="12"/>
      <c r="C303" s="50"/>
      <c r="D303" s="50"/>
    </row>
    <row r="304" spans="1:9" x14ac:dyDescent="0.25">
      <c r="A304" s="12" t="s">
        <v>70</v>
      </c>
      <c r="B304" s="12"/>
      <c r="C304" s="50"/>
      <c r="D304" s="50"/>
    </row>
    <row r="305" spans="1:9" x14ac:dyDescent="0.25">
      <c r="A305" s="23" t="s">
        <v>71</v>
      </c>
      <c r="B305" s="12"/>
      <c r="C305" s="50"/>
      <c r="D305" s="50"/>
    </row>
    <row r="306" spans="1:9" x14ac:dyDescent="0.25">
      <c r="A306" s="12" t="s">
        <v>58</v>
      </c>
      <c r="B306" s="36">
        <f>+B140+B141+B143</f>
        <v>0</v>
      </c>
      <c r="C306" s="50"/>
      <c r="D306" s="50"/>
    </row>
    <row r="307" spans="1:9" x14ac:dyDescent="0.25">
      <c r="A307" s="12" t="s">
        <v>59</v>
      </c>
      <c r="B307" s="36" t="e">
        <f>+B267+B269+B270+B271+B272+B273+B274+B275+B276+B277+B278</f>
        <v>#DIV/0!</v>
      </c>
      <c r="C307" s="50"/>
      <c r="D307" s="50"/>
    </row>
    <row r="308" spans="1:9" x14ac:dyDescent="0.25">
      <c r="A308" s="12" t="s">
        <v>60</v>
      </c>
      <c r="B308" s="15" t="e">
        <f>ROUND(+B306/B307,4)</f>
        <v>#DIV/0!</v>
      </c>
      <c r="C308" s="50"/>
      <c r="D308" s="50"/>
    </row>
    <row r="309" spans="1:9" x14ac:dyDescent="0.25">
      <c r="A309" s="12"/>
      <c r="B309" s="12"/>
      <c r="C309" s="50"/>
      <c r="D309" s="50"/>
    </row>
    <row r="310" spans="1:9" x14ac:dyDescent="0.25">
      <c r="A310" s="23" t="s">
        <v>72</v>
      </c>
      <c r="B310" s="12"/>
      <c r="C310" s="50"/>
      <c r="D310" s="50"/>
    </row>
    <row r="311" spans="1:9" x14ac:dyDescent="0.25">
      <c r="A311" s="12" t="s">
        <v>58</v>
      </c>
      <c r="B311" s="36">
        <f>+B134+B137+B138</f>
        <v>0</v>
      </c>
      <c r="C311" s="50"/>
      <c r="D311" s="50"/>
    </row>
    <row r="312" spans="1:9" ht="15.75" thickBot="1" x14ac:dyDescent="0.3">
      <c r="A312" s="12" t="s">
        <v>59</v>
      </c>
      <c r="B312" s="36">
        <f>SUM(B279:B296)</f>
        <v>0</v>
      </c>
      <c r="C312" s="50"/>
      <c r="D312" s="50"/>
    </row>
    <row r="313" spans="1:9" ht="67.5" customHeight="1" thickBot="1" x14ac:dyDescent="0.3">
      <c r="A313" s="12" t="s">
        <v>60</v>
      </c>
      <c r="B313" s="15" t="e">
        <f>+ROUND(B311/B312,4)</f>
        <v>#DIV/0!</v>
      </c>
      <c r="C313" s="185" t="s">
        <v>1803</v>
      </c>
      <c r="D313" s="186"/>
      <c r="E313" s="186"/>
      <c r="F313" s="186"/>
      <c r="G313" s="186"/>
      <c r="H313" s="186"/>
      <c r="I313" s="187"/>
    </row>
    <row r="314" spans="1:9" ht="45.75" thickBot="1" x14ac:dyDescent="0.3">
      <c r="A314" s="12"/>
      <c r="B314" s="161" t="s">
        <v>245</v>
      </c>
      <c r="C314" s="50"/>
      <c r="D314" s="50"/>
    </row>
    <row r="315" spans="1:9" x14ac:dyDescent="0.25">
      <c r="A315" s="16" t="s">
        <v>56</v>
      </c>
      <c r="B315" s="22" t="str">
        <f>+B265</f>
        <v>2021-22</v>
      </c>
      <c r="C315" s="26" t="str">
        <f>+C266</f>
        <v>Account Title for Column H of Tab 8:</v>
      </c>
      <c r="D315" s="50"/>
    </row>
    <row r="316" spans="1:9" x14ac:dyDescent="0.25">
      <c r="A316" s="12" t="s">
        <v>49</v>
      </c>
      <c r="B316" s="150" t="e">
        <f>+B267*(1-B$308)</f>
        <v>#DIV/0!</v>
      </c>
      <c r="C316" s="50" t="s">
        <v>181</v>
      </c>
      <c r="D316" s="50"/>
    </row>
    <row r="317" spans="1:9" x14ac:dyDescent="0.25">
      <c r="A317" s="12" t="s">
        <v>41</v>
      </c>
      <c r="B317" s="150"/>
      <c r="C317" s="50"/>
      <c r="D317" s="50"/>
    </row>
    <row r="318" spans="1:9" x14ac:dyDescent="0.25">
      <c r="A318" s="12" t="str">
        <f>+A269</f>
        <v>A2250.15 Portion NOT funded from CARES Act</v>
      </c>
      <c r="B318" s="150" t="e">
        <f>+B269*(1-B$308)</f>
        <v>#DIV/0!</v>
      </c>
      <c r="C318" s="50" t="s">
        <v>160</v>
      </c>
      <c r="D318" s="50"/>
    </row>
    <row r="319" spans="1:9" x14ac:dyDescent="0.25">
      <c r="A319" s="12" t="str">
        <f t="shared" ref="A319:A345" si="11">+A270</f>
        <v>A2250.16 Portion NOT funded from CARES Act</v>
      </c>
      <c r="B319" s="150" t="e">
        <f t="shared" ref="B319:B327" si="12">+B270*(1-B$308)</f>
        <v>#DIV/0!</v>
      </c>
      <c r="C319" s="50" t="s">
        <v>161</v>
      </c>
      <c r="D319" s="50"/>
    </row>
    <row r="320" spans="1:9" x14ac:dyDescent="0.25">
      <c r="A320" s="12" t="str">
        <f t="shared" si="11"/>
        <v>A2250.2 Portion NOT funded from CARES Act</v>
      </c>
      <c r="B320" s="150" t="e">
        <f t="shared" si="12"/>
        <v>#DIV/0!</v>
      </c>
      <c r="C320" s="50" t="s">
        <v>162</v>
      </c>
      <c r="D320" s="50"/>
    </row>
    <row r="321" spans="1:4" x14ac:dyDescent="0.25">
      <c r="A321" s="12" t="str">
        <f t="shared" si="11"/>
        <v>A2250.4 Portion NOT funded from CARES Act</v>
      </c>
      <c r="B321" s="150" t="e">
        <f t="shared" si="12"/>
        <v>#DIV/0!</v>
      </c>
      <c r="C321" s="50" t="s">
        <v>163</v>
      </c>
      <c r="D321" s="50"/>
    </row>
    <row r="322" spans="1:4" x14ac:dyDescent="0.25">
      <c r="A322" s="12" t="str">
        <f t="shared" si="11"/>
        <v>A2250.45 Portion NOT funded from CARES Act</v>
      </c>
      <c r="B322" s="150" t="e">
        <f t="shared" si="12"/>
        <v>#DIV/0!</v>
      </c>
      <c r="C322" s="50" t="s">
        <v>164</v>
      </c>
      <c r="D322" s="50"/>
    </row>
    <row r="323" spans="1:4" x14ac:dyDescent="0.25">
      <c r="A323" s="12" t="str">
        <f t="shared" si="11"/>
        <v>A2250.471 Portion NOT funded from CARES Act</v>
      </c>
      <c r="B323" s="150" t="e">
        <f t="shared" si="12"/>
        <v>#DIV/0!</v>
      </c>
      <c r="C323" s="50" t="s">
        <v>165</v>
      </c>
      <c r="D323" s="50"/>
    </row>
    <row r="324" spans="1:4" x14ac:dyDescent="0.25">
      <c r="A324" s="12" t="str">
        <f t="shared" si="11"/>
        <v>A2250.472 Portion NOT funded from CARES Act</v>
      </c>
      <c r="B324" s="150" t="e">
        <f t="shared" si="12"/>
        <v>#DIV/0!</v>
      </c>
      <c r="C324" s="50" t="s">
        <v>166</v>
      </c>
      <c r="D324" s="50"/>
    </row>
    <row r="325" spans="1:4" x14ac:dyDescent="0.25">
      <c r="A325" s="12" t="str">
        <f t="shared" si="11"/>
        <v>A2250.473 Portion NOT funded from CARES Act</v>
      </c>
      <c r="B325" s="150" t="e">
        <f t="shared" si="12"/>
        <v>#DIV/0!</v>
      </c>
      <c r="C325" s="50" t="s">
        <v>167</v>
      </c>
      <c r="D325" s="50"/>
    </row>
    <row r="326" spans="1:4" x14ac:dyDescent="0.25">
      <c r="A326" s="12" t="str">
        <f t="shared" si="11"/>
        <v>A2250.48 Portion NOT funded from CARES Act</v>
      </c>
      <c r="B326" s="150" t="e">
        <f t="shared" si="12"/>
        <v>#DIV/0!</v>
      </c>
      <c r="C326" s="50" t="s">
        <v>168</v>
      </c>
      <c r="D326" s="50"/>
    </row>
    <row r="327" spans="1:4" x14ac:dyDescent="0.25">
      <c r="A327" s="12" t="str">
        <f t="shared" si="11"/>
        <v>A2250.49 Portion NOT funded from CARES Act</v>
      </c>
      <c r="B327" s="150" t="e">
        <f t="shared" si="12"/>
        <v>#DIV/0!</v>
      </c>
      <c r="C327" s="50" t="s">
        <v>169</v>
      </c>
      <c r="D327" s="50"/>
    </row>
    <row r="328" spans="1:4" x14ac:dyDescent="0.25">
      <c r="A328" s="12" t="str">
        <f t="shared" si="11"/>
        <v>F2253.15</v>
      </c>
      <c r="B328" s="150" t="e">
        <f>+B279*(1-B$313)</f>
        <v>#DIV/0!</v>
      </c>
      <c r="C328" s="50" t="s">
        <v>170</v>
      </c>
      <c r="D328" s="50"/>
    </row>
    <row r="329" spans="1:4" x14ac:dyDescent="0.25">
      <c r="A329" s="12" t="str">
        <f t="shared" si="11"/>
        <v>F2253.16</v>
      </c>
      <c r="B329" s="150" t="e">
        <f t="shared" ref="B329:B345" si="13">+B280*(1-B$313)</f>
        <v>#DIV/0!</v>
      </c>
      <c r="C329" s="50" t="s">
        <v>171</v>
      </c>
      <c r="D329" s="50"/>
    </row>
    <row r="330" spans="1:4" x14ac:dyDescent="0.25">
      <c r="A330" s="12" t="str">
        <f t="shared" si="11"/>
        <v>F2253.2</v>
      </c>
      <c r="B330" s="150" t="e">
        <f t="shared" si="13"/>
        <v>#DIV/0!</v>
      </c>
      <c r="C330" s="50" t="s">
        <v>172</v>
      </c>
      <c r="D330" s="50"/>
    </row>
    <row r="331" spans="1:4" x14ac:dyDescent="0.25">
      <c r="A331" s="12" t="str">
        <f t="shared" si="11"/>
        <v>F2253.4</v>
      </c>
      <c r="B331" s="150" t="e">
        <f t="shared" si="13"/>
        <v>#DIV/0!</v>
      </c>
      <c r="C331" s="50" t="s">
        <v>173</v>
      </c>
      <c r="D331" s="50"/>
    </row>
    <row r="332" spans="1:4" x14ac:dyDescent="0.25">
      <c r="A332" s="12" t="str">
        <f t="shared" si="11"/>
        <v>F2253.45</v>
      </c>
      <c r="B332" s="150" t="e">
        <f t="shared" si="13"/>
        <v>#DIV/0!</v>
      </c>
      <c r="C332" s="50" t="s">
        <v>174</v>
      </c>
      <c r="D332" s="50"/>
    </row>
    <row r="333" spans="1:4" x14ac:dyDescent="0.25">
      <c r="A333" s="12" t="str">
        <f t="shared" si="11"/>
        <v>F2253.471</v>
      </c>
      <c r="B333" s="150" t="e">
        <f t="shared" si="13"/>
        <v>#DIV/0!</v>
      </c>
      <c r="C333" s="50" t="s">
        <v>175</v>
      </c>
      <c r="D333" s="50"/>
    </row>
    <row r="334" spans="1:4" x14ac:dyDescent="0.25">
      <c r="A334" s="12" t="str">
        <f t="shared" si="11"/>
        <v>F2253.472</v>
      </c>
      <c r="B334" s="150" t="e">
        <f t="shared" si="13"/>
        <v>#DIV/0!</v>
      </c>
      <c r="C334" s="50" t="s">
        <v>176</v>
      </c>
      <c r="D334" s="50"/>
    </row>
    <row r="335" spans="1:4" x14ac:dyDescent="0.25">
      <c r="A335" s="12" t="str">
        <f t="shared" si="11"/>
        <v>F2253.48</v>
      </c>
      <c r="B335" s="150" t="e">
        <f t="shared" si="13"/>
        <v>#DIV/0!</v>
      </c>
      <c r="C335" s="50" t="s">
        <v>177</v>
      </c>
      <c r="D335" s="50"/>
    </row>
    <row r="336" spans="1:4" x14ac:dyDescent="0.25">
      <c r="A336" s="12" t="str">
        <f t="shared" si="11"/>
        <v>F2253.49</v>
      </c>
      <c r="B336" s="150" t="e">
        <f t="shared" si="13"/>
        <v>#DIV/0!</v>
      </c>
      <c r="C336" s="50" t="s">
        <v>178</v>
      </c>
      <c r="D336" s="50"/>
    </row>
    <row r="337" spans="1:5" x14ac:dyDescent="0.25">
      <c r="A337" s="12" t="str">
        <f t="shared" si="11"/>
        <v>F2253.8</v>
      </c>
      <c r="B337" s="150" t="e">
        <f t="shared" si="13"/>
        <v>#DIV/0!</v>
      </c>
      <c r="C337" s="50" t="s">
        <v>179</v>
      </c>
      <c r="D337" s="50"/>
    </row>
    <row r="338" spans="1:5" x14ac:dyDescent="0.25">
      <c r="A338" s="12" t="str">
        <f t="shared" si="11"/>
        <v>F5511.16 (Excluding Trans Supv Office)</v>
      </c>
      <c r="B338" s="150" t="e">
        <f t="shared" si="13"/>
        <v>#DIV/0!</v>
      </c>
      <c r="C338" s="50" t="s">
        <v>180</v>
      </c>
      <c r="D338" s="50"/>
    </row>
    <row r="339" spans="1:5" x14ac:dyDescent="0.25">
      <c r="A339" s="12" t="str">
        <f t="shared" si="11"/>
        <v>F5511.16 (Trans Supervisor Office)</v>
      </c>
      <c r="B339" s="150" t="e">
        <f t="shared" si="13"/>
        <v>#DIV/0!</v>
      </c>
      <c r="C339" s="50" t="s">
        <v>180</v>
      </c>
      <c r="D339" s="50"/>
    </row>
    <row r="340" spans="1:5" x14ac:dyDescent="0.25">
      <c r="A340" s="12" t="str">
        <f t="shared" si="11"/>
        <v>F5511.4</v>
      </c>
      <c r="B340" s="150" t="e">
        <f t="shared" si="13"/>
        <v>#DIV/0!</v>
      </c>
      <c r="C340" s="50" t="s">
        <v>182</v>
      </c>
      <c r="D340" s="50"/>
    </row>
    <row r="341" spans="1:5" x14ac:dyDescent="0.25">
      <c r="A341" s="12" t="str">
        <f t="shared" si="11"/>
        <v>F5511.45</v>
      </c>
      <c r="B341" s="150" t="e">
        <f t="shared" si="13"/>
        <v>#DIV/0!</v>
      </c>
      <c r="C341" s="50" t="s">
        <v>183</v>
      </c>
      <c r="D341" s="50"/>
    </row>
    <row r="342" spans="1:5" x14ac:dyDescent="0.25">
      <c r="A342" s="12" t="str">
        <f t="shared" si="11"/>
        <v>F5511.8</v>
      </c>
      <c r="B342" s="150" t="e">
        <f t="shared" si="13"/>
        <v>#DIV/0!</v>
      </c>
      <c r="C342" s="50" t="s">
        <v>184</v>
      </c>
      <c r="D342" s="50"/>
    </row>
    <row r="343" spans="1:5" x14ac:dyDescent="0.25">
      <c r="A343" s="12" t="str">
        <f t="shared" si="11"/>
        <v>F5541.4</v>
      </c>
      <c r="B343" s="150" t="e">
        <f t="shared" si="13"/>
        <v>#DIV/0!</v>
      </c>
      <c r="C343" s="50" t="s">
        <v>185</v>
      </c>
      <c r="D343" s="50"/>
    </row>
    <row r="344" spans="1:5" x14ac:dyDescent="0.25">
      <c r="A344" s="12" t="str">
        <f t="shared" si="11"/>
        <v>F5551.4</v>
      </c>
      <c r="B344" s="150" t="e">
        <f t="shared" si="13"/>
        <v>#DIV/0!</v>
      </c>
      <c r="C344" s="50" t="s">
        <v>186</v>
      </c>
      <c r="D344" s="50"/>
    </row>
    <row r="345" spans="1:5" x14ac:dyDescent="0.25">
      <c r="A345" s="12" t="str">
        <f t="shared" si="11"/>
        <v>F5582.49</v>
      </c>
      <c r="B345" s="150" t="e">
        <f t="shared" si="13"/>
        <v>#DIV/0!</v>
      </c>
      <c r="C345" s="50" t="s">
        <v>187</v>
      </c>
      <c r="D345" s="50"/>
    </row>
    <row r="346" spans="1:5" ht="15.75" thickBot="1" x14ac:dyDescent="0.3">
      <c r="A346" s="12"/>
      <c r="B346" s="36"/>
      <c r="C346" s="50"/>
      <c r="D346" s="50"/>
    </row>
    <row r="347" spans="1:5" ht="15.75" thickBot="1" x14ac:dyDescent="0.3">
      <c r="A347" s="151" t="s">
        <v>61</v>
      </c>
      <c r="B347" s="152" t="e">
        <f>SUM(B316:B346)</f>
        <v>#DIV/0!</v>
      </c>
      <c r="C347" s="158" t="s">
        <v>249</v>
      </c>
      <c r="D347" s="159"/>
      <c r="E347" s="160"/>
    </row>
    <row r="348" spans="1:5" ht="16.5" thickTop="1" thickBot="1" x14ac:dyDescent="0.3">
      <c r="A348" s="12"/>
      <c r="B348" s="12"/>
      <c r="C348" s="50"/>
      <c r="D348" s="50"/>
    </row>
    <row r="349" spans="1:5" ht="15.75" thickBot="1" x14ac:dyDescent="0.3">
      <c r="A349" s="153" t="s">
        <v>62</v>
      </c>
      <c r="B349" s="154" t="e">
        <f>+B347/B300</f>
        <v>#DIV/0!</v>
      </c>
      <c r="C349" s="155" t="s">
        <v>248</v>
      </c>
      <c r="D349" s="156"/>
      <c r="E349" s="157"/>
    </row>
    <row r="350" spans="1:5" ht="45.75" thickBot="1" x14ac:dyDescent="0.3">
      <c r="A350" s="12"/>
      <c r="B350" s="161" t="s">
        <v>244</v>
      </c>
      <c r="C350" s="50"/>
      <c r="D350" s="50"/>
    </row>
    <row r="351" spans="1:5" x14ac:dyDescent="0.25">
      <c r="A351" s="16" t="s">
        <v>64</v>
      </c>
      <c r="B351" s="22" t="str">
        <f>+B315</f>
        <v>2021-22</v>
      </c>
      <c r="C351" s="26" t="str">
        <f>+C315</f>
        <v>Account Title for Column H of Tab 8:</v>
      </c>
      <c r="D351" s="50"/>
    </row>
    <row r="352" spans="1:5" x14ac:dyDescent="0.25">
      <c r="A352" s="12" t="s">
        <v>49</v>
      </c>
      <c r="B352" s="150" t="e">
        <f>+B267-B316</f>
        <v>#DIV/0!</v>
      </c>
      <c r="C352" s="50" t="s">
        <v>181</v>
      </c>
      <c r="D352" s="50"/>
    </row>
    <row r="353" spans="1:4" x14ac:dyDescent="0.25">
      <c r="A353" s="12" t="s">
        <v>41</v>
      </c>
      <c r="B353" s="150"/>
      <c r="C353" s="50"/>
      <c r="D353" s="50"/>
    </row>
    <row r="354" spans="1:4" x14ac:dyDescent="0.25">
      <c r="A354" s="12" t="str">
        <f>+A318</f>
        <v>A2250.15 Portion NOT funded from CARES Act</v>
      </c>
      <c r="B354" s="150" t="e">
        <f t="shared" ref="B354:B381" si="14">+B269-B318</f>
        <v>#DIV/0!</v>
      </c>
      <c r="C354" s="50" t="s">
        <v>160</v>
      </c>
      <c r="D354" s="50"/>
    </row>
    <row r="355" spans="1:4" x14ac:dyDescent="0.25">
      <c r="A355" s="12" t="str">
        <f t="shared" ref="A355:A375" si="15">+A319</f>
        <v>A2250.16 Portion NOT funded from CARES Act</v>
      </c>
      <c r="B355" s="150" t="e">
        <f t="shared" si="14"/>
        <v>#DIV/0!</v>
      </c>
      <c r="C355" s="50" t="s">
        <v>161</v>
      </c>
      <c r="D355" s="50"/>
    </row>
    <row r="356" spans="1:4" x14ac:dyDescent="0.25">
      <c r="A356" s="12" t="str">
        <f t="shared" si="15"/>
        <v>A2250.2 Portion NOT funded from CARES Act</v>
      </c>
      <c r="B356" s="150" t="e">
        <f t="shared" si="14"/>
        <v>#DIV/0!</v>
      </c>
      <c r="C356" s="50" t="s">
        <v>162</v>
      </c>
      <c r="D356" s="50"/>
    </row>
    <row r="357" spans="1:4" x14ac:dyDescent="0.25">
      <c r="A357" s="12" t="str">
        <f t="shared" si="15"/>
        <v>A2250.4 Portion NOT funded from CARES Act</v>
      </c>
      <c r="B357" s="150" t="e">
        <f t="shared" si="14"/>
        <v>#DIV/0!</v>
      </c>
      <c r="C357" s="50" t="s">
        <v>163</v>
      </c>
      <c r="D357" s="50"/>
    </row>
    <row r="358" spans="1:4" x14ac:dyDescent="0.25">
      <c r="A358" s="12" t="str">
        <f t="shared" si="15"/>
        <v>A2250.45 Portion NOT funded from CARES Act</v>
      </c>
      <c r="B358" s="150" t="e">
        <f t="shared" si="14"/>
        <v>#DIV/0!</v>
      </c>
      <c r="C358" s="50" t="s">
        <v>164</v>
      </c>
      <c r="D358" s="50"/>
    </row>
    <row r="359" spans="1:4" x14ac:dyDescent="0.25">
      <c r="A359" s="12" t="str">
        <f t="shared" si="15"/>
        <v>A2250.471 Portion NOT funded from CARES Act</v>
      </c>
      <c r="B359" s="150" t="e">
        <f t="shared" si="14"/>
        <v>#DIV/0!</v>
      </c>
      <c r="C359" s="50" t="s">
        <v>165</v>
      </c>
      <c r="D359" s="50"/>
    </row>
    <row r="360" spans="1:4" x14ac:dyDescent="0.25">
      <c r="A360" s="12" t="str">
        <f t="shared" si="15"/>
        <v>A2250.472 Portion NOT funded from CARES Act</v>
      </c>
      <c r="B360" s="150" t="e">
        <f t="shared" si="14"/>
        <v>#DIV/0!</v>
      </c>
      <c r="C360" s="50" t="s">
        <v>166</v>
      </c>
      <c r="D360" s="50"/>
    </row>
    <row r="361" spans="1:4" x14ac:dyDescent="0.25">
      <c r="A361" s="12" t="str">
        <f t="shared" si="15"/>
        <v>A2250.473 Portion NOT funded from CARES Act</v>
      </c>
      <c r="B361" s="150" t="e">
        <f t="shared" si="14"/>
        <v>#DIV/0!</v>
      </c>
      <c r="C361" s="50" t="s">
        <v>167</v>
      </c>
      <c r="D361" s="50"/>
    </row>
    <row r="362" spans="1:4" x14ac:dyDescent="0.25">
      <c r="A362" s="12" t="str">
        <f t="shared" si="15"/>
        <v>A2250.48 Portion NOT funded from CARES Act</v>
      </c>
      <c r="B362" s="150" t="e">
        <f t="shared" si="14"/>
        <v>#DIV/0!</v>
      </c>
      <c r="C362" s="50" t="s">
        <v>168</v>
      </c>
      <c r="D362" s="50"/>
    </row>
    <row r="363" spans="1:4" x14ac:dyDescent="0.25">
      <c r="A363" s="12" t="str">
        <f t="shared" si="15"/>
        <v>A2250.49 Portion NOT funded from CARES Act</v>
      </c>
      <c r="B363" s="150" t="e">
        <f t="shared" si="14"/>
        <v>#DIV/0!</v>
      </c>
      <c r="C363" s="50" t="s">
        <v>169</v>
      </c>
      <c r="D363" s="50"/>
    </row>
    <row r="364" spans="1:4" x14ac:dyDescent="0.25">
      <c r="A364" s="12" t="str">
        <f t="shared" si="15"/>
        <v>F2253.15</v>
      </c>
      <c r="B364" s="150" t="e">
        <f t="shared" si="14"/>
        <v>#DIV/0!</v>
      </c>
      <c r="C364" s="50" t="s">
        <v>170</v>
      </c>
      <c r="D364" s="50"/>
    </row>
    <row r="365" spans="1:4" x14ac:dyDescent="0.25">
      <c r="A365" s="12" t="str">
        <f t="shared" si="15"/>
        <v>F2253.16</v>
      </c>
      <c r="B365" s="150" t="e">
        <f t="shared" si="14"/>
        <v>#DIV/0!</v>
      </c>
      <c r="C365" s="50" t="s">
        <v>171</v>
      </c>
      <c r="D365" s="50"/>
    </row>
    <row r="366" spans="1:4" x14ac:dyDescent="0.25">
      <c r="A366" s="12" t="str">
        <f t="shared" si="15"/>
        <v>F2253.2</v>
      </c>
      <c r="B366" s="150" t="e">
        <f t="shared" si="14"/>
        <v>#DIV/0!</v>
      </c>
      <c r="C366" s="50" t="s">
        <v>172</v>
      </c>
      <c r="D366" s="50"/>
    </row>
    <row r="367" spans="1:4" x14ac:dyDescent="0.25">
      <c r="A367" s="12" t="str">
        <f t="shared" si="15"/>
        <v>F2253.4</v>
      </c>
      <c r="B367" s="150" t="e">
        <f t="shared" si="14"/>
        <v>#DIV/0!</v>
      </c>
      <c r="C367" s="50" t="s">
        <v>173</v>
      </c>
      <c r="D367" s="50"/>
    </row>
    <row r="368" spans="1:4" x14ac:dyDescent="0.25">
      <c r="A368" s="12" t="str">
        <f t="shared" si="15"/>
        <v>F2253.45</v>
      </c>
      <c r="B368" s="150" t="e">
        <f t="shared" si="14"/>
        <v>#DIV/0!</v>
      </c>
      <c r="C368" s="50" t="s">
        <v>174</v>
      </c>
      <c r="D368" s="50"/>
    </row>
    <row r="369" spans="1:4" x14ac:dyDescent="0.25">
      <c r="A369" s="12" t="str">
        <f t="shared" si="15"/>
        <v>F2253.471</v>
      </c>
      <c r="B369" s="150" t="e">
        <f t="shared" si="14"/>
        <v>#DIV/0!</v>
      </c>
      <c r="C369" s="50" t="s">
        <v>175</v>
      </c>
      <c r="D369" s="50"/>
    </row>
    <row r="370" spans="1:4" x14ac:dyDescent="0.25">
      <c r="A370" s="12" t="str">
        <f t="shared" si="15"/>
        <v>F2253.472</v>
      </c>
      <c r="B370" s="150" t="e">
        <f t="shared" si="14"/>
        <v>#DIV/0!</v>
      </c>
      <c r="C370" s="50" t="s">
        <v>176</v>
      </c>
      <c r="D370" s="50"/>
    </row>
    <row r="371" spans="1:4" x14ac:dyDescent="0.25">
      <c r="A371" s="12" t="str">
        <f t="shared" si="15"/>
        <v>F2253.48</v>
      </c>
      <c r="B371" s="150" t="e">
        <f t="shared" si="14"/>
        <v>#DIV/0!</v>
      </c>
      <c r="C371" s="50" t="s">
        <v>177</v>
      </c>
      <c r="D371" s="50"/>
    </row>
    <row r="372" spans="1:4" x14ac:dyDescent="0.25">
      <c r="A372" s="12" t="str">
        <f t="shared" si="15"/>
        <v>F2253.49</v>
      </c>
      <c r="B372" s="150" t="e">
        <f t="shared" si="14"/>
        <v>#DIV/0!</v>
      </c>
      <c r="C372" s="50" t="s">
        <v>178</v>
      </c>
      <c r="D372" s="50"/>
    </row>
    <row r="373" spans="1:4" x14ac:dyDescent="0.25">
      <c r="A373" s="12" t="str">
        <f t="shared" si="15"/>
        <v>F2253.8</v>
      </c>
      <c r="B373" s="150" t="e">
        <f t="shared" si="14"/>
        <v>#DIV/0!</v>
      </c>
      <c r="C373" s="50" t="s">
        <v>179</v>
      </c>
      <c r="D373" s="50"/>
    </row>
    <row r="374" spans="1:4" x14ac:dyDescent="0.25">
      <c r="A374" s="12" t="str">
        <f t="shared" si="15"/>
        <v>F5511.16 (Excluding Trans Supv Office)</v>
      </c>
      <c r="B374" s="150" t="e">
        <f t="shared" si="14"/>
        <v>#DIV/0!</v>
      </c>
      <c r="C374" s="50" t="s">
        <v>180</v>
      </c>
      <c r="D374" s="50"/>
    </row>
    <row r="375" spans="1:4" x14ac:dyDescent="0.25">
      <c r="A375" s="12" t="str">
        <f t="shared" si="15"/>
        <v>F5511.16 (Trans Supervisor Office)</v>
      </c>
      <c r="B375" s="150" t="e">
        <f t="shared" si="14"/>
        <v>#DIV/0!</v>
      </c>
      <c r="C375" s="50" t="s">
        <v>180</v>
      </c>
      <c r="D375" s="50"/>
    </row>
    <row r="376" spans="1:4" x14ac:dyDescent="0.25">
      <c r="A376" s="12" t="str">
        <f>+A340</f>
        <v>F5511.4</v>
      </c>
      <c r="B376" s="150" t="e">
        <f t="shared" si="14"/>
        <v>#DIV/0!</v>
      </c>
      <c r="C376" s="50" t="s">
        <v>182</v>
      </c>
      <c r="D376" s="50"/>
    </row>
    <row r="377" spans="1:4" x14ac:dyDescent="0.25">
      <c r="A377" s="12" t="str">
        <f>+A341</f>
        <v>F5511.45</v>
      </c>
      <c r="B377" s="150" t="e">
        <f t="shared" si="14"/>
        <v>#DIV/0!</v>
      </c>
      <c r="C377" s="50" t="s">
        <v>183</v>
      </c>
      <c r="D377" s="50"/>
    </row>
    <row r="378" spans="1:4" x14ac:dyDescent="0.25">
      <c r="A378" s="12" t="str">
        <f>+A342</f>
        <v>F5511.8</v>
      </c>
      <c r="B378" s="150" t="e">
        <f t="shared" si="14"/>
        <v>#DIV/0!</v>
      </c>
      <c r="C378" s="50" t="s">
        <v>184</v>
      </c>
      <c r="D378" s="50"/>
    </row>
    <row r="379" spans="1:4" x14ac:dyDescent="0.25">
      <c r="A379" s="12" t="str">
        <f t="shared" ref="A379:A381" si="16">+A343</f>
        <v>F5541.4</v>
      </c>
      <c r="B379" s="150" t="e">
        <f t="shared" si="14"/>
        <v>#DIV/0!</v>
      </c>
      <c r="C379" s="50" t="s">
        <v>185</v>
      </c>
      <c r="D379" s="50"/>
    </row>
    <row r="380" spans="1:4" x14ac:dyDescent="0.25">
      <c r="A380" s="12" t="str">
        <f t="shared" si="16"/>
        <v>F5551.4</v>
      </c>
      <c r="B380" s="150" t="e">
        <f t="shared" si="14"/>
        <v>#DIV/0!</v>
      </c>
      <c r="C380" s="50" t="s">
        <v>186</v>
      </c>
      <c r="D380" s="50"/>
    </row>
    <row r="381" spans="1:4" x14ac:dyDescent="0.25">
      <c r="A381" s="12" t="str">
        <f t="shared" si="16"/>
        <v>F5582.49</v>
      </c>
      <c r="B381" s="150" t="e">
        <f t="shared" si="14"/>
        <v>#DIV/0!</v>
      </c>
      <c r="C381" s="50" t="s">
        <v>187</v>
      </c>
      <c r="D381" s="50"/>
    </row>
    <row r="382" spans="1:4" x14ac:dyDescent="0.25">
      <c r="A382" s="12"/>
      <c r="B382" s="36"/>
      <c r="C382" s="50"/>
      <c r="D382" s="50"/>
    </row>
    <row r="383" spans="1:4" ht="15.75" thickBot="1" x14ac:dyDescent="0.3">
      <c r="A383" s="151" t="s">
        <v>65</v>
      </c>
      <c r="B383" s="152" t="e">
        <f>SUM(B352:B382)</f>
        <v>#DIV/0!</v>
      </c>
      <c r="C383" s="50"/>
      <c r="D383" s="50"/>
    </row>
    <row r="384" spans="1:4" ht="15.75" thickTop="1" x14ac:dyDescent="0.25">
      <c r="A384" s="172"/>
      <c r="B384" s="173"/>
      <c r="C384" s="50"/>
      <c r="D384" s="50"/>
    </row>
    <row r="385" spans="1:5" ht="15.75" thickBot="1" x14ac:dyDescent="0.3">
      <c r="A385" s="12"/>
      <c r="B385" s="41"/>
      <c r="C385" s="50"/>
      <c r="D385" s="50"/>
    </row>
    <row r="386" spans="1:5" ht="15.75" thickBot="1" x14ac:dyDescent="0.3">
      <c r="A386" s="104" t="s">
        <v>82</v>
      </c>
      <c r="B386" s="22" t="str">
        <f>+B351</f>
        <v>2021-22</v>
      </c>
      <c r="C386" s="50"/>
      <c r="D386" s="50"/>
    </row>
    <row r="387" spans="1:5" ht="15.75" thickBot="1" x14ac:dyDescent="0.3">
      <c r="A387" s="12"/>
      <c r="B387" s="41"/>
      <c r="C387" s="50"/>
      <c r="D387" s="50"/>
    </row>
    <row r="388" spans="1:5" ht="15.75" thickBot="1" x14ac:dyDescent="0.3">
      <c r="A388" s="12" t="str">
        <f>A147</f>
        <v>Section 611 - Original Allocation</v>
      </c>
      <c r="B388" s="150">
        <f>B147</f>
        <v>0</v>
      </c>
      <c r="C388" s="226" t="s">
        <v>1833</v>
      </c>
      <c r="D388" s="227"/>
      <c r="E388" s="228"/>
    </row>
    <row r="389" spans="1:5" ht="15.75" thickBot="1" x14ac:dyDescent="0.3">
      <c r="A389" s="12"/>
      <c r="B389" s="41"/>
    </row>
    <row r="390" spans="1:5" ht="15.75" thickBot="1" x14ac:dyDescent="0.3">
      <c r="A390" s="12" t="str">
        <f>A149</f>
        <v>Section 619 - Original Allocation</v>
      </c>
      <c r="B390" s="150">
        <f>B149</f>
        <v>0</v>
      </c>
      <c r="C390" s="102" t="s">
        <v>1834</v>
      </c>
      <c r="D390" s="103"/>
      <c r="E390" s="103"/>
    </row>
    <row r="391" spans="1:5" x14ac:dyDescent="0.25">
      <c r="A391" s="12"/>
      <c r="B391" s="36"/>
    </row>
    <row r="393" spans="1:5" x14ac:dyDescent="0.25">
      <c r="B393" s="44" t="e">
        <f>+B383+B347-B298</f>
        <v>#DIV/0!</v>
      </c>
    </row>
    <row r="396" spans="1:5" x14ac:dyDescent="0.25">
      <c r="B396" s="51" t="s">
        <v>190</v>
      </c>
    </row>
    <row r="397" spans="1:5" x14ac:dyDescent="0.25">
      <c r="B397" s="52" t="s">
        <v>191</v>
      </c>
    </row>
    <row r="398" spans="1:5" x14ac:dyDescent="0.25">
      <c r="B398" s="52" t="s">
        <v>192</v>
      </c>
    </row>
  </sheetData>
  <mergeCells count="10">
    <mergeCell ref="C388:E388"/>
    <mergeCell ref="C299:H299"/>
    <mergeCell ref="C302:I302"/>
    <mergeCell ref="C313:I313"/>
    <mergeCell ref="D46:K46"/>
    <mergeCell ref="D112:H117"/>
    <mergeCell ref="D119:H122"/>
    <mergeCell ref="D262:I262"/>
    <mergeCell ref="D264:I264"/>
    <mergeCell ref="C298:I298"/>
  </mergeCells>
  <phoneticPr fontId="32" type="noConversion"/>
  <pageMargins left="0.7" right="0.7" top="0.75" bottom="0.75" header="0.3" footer="0.3"/>
  <pageSetup orientation="portrait" verticalDpi="0"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C623C-219E-44D3-8AD9-CC042B843072}">
  <sheetPr>
    <tabColor theme="2"/>
  </sheetPr>
  <dimension ref="A1:U217"/>
  <sheetViews>
    <sheetView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1836</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1822</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1840</v>
      </c>
    </row>
    <row r="23" spans="1:21" ht="15" customHeight="1" x14ac:dyDescent="0.25">
      <c r="A23" s="3" t="s">
        <v>145</v>
      </c>
      <c r="C23" s="56"/>
      <c r="D23" s="1"/>
      <c r="N23" s="182" t="s">
        <v>1717</v>
      </c>
      <c r="O23" s="182"/>
      <c r="P23" s="182"/>
      <c r="Q23" s="182"/>
      <c r="R23" s="182"/>
      <c r="S23" s="182"/>
      <c r="T23" s="182"/>
      <c r="U23" s="182"/>
    </row>
    <row r="24" spans="1:21" x14ac:dyDescent="0.25">
      <c r="A24" s="3" t="s">
        <v>1</v>
      </c>
      <c r="C24" s="56"/>
      <c r="D24" s="1"/>
      <c r="F24" t="s">
        <v>1837</v>
      </c>
      <c r="N24" s="182"/>
      <c r="O24" s="182"/>
      <c r="P24" s="182"/>
      <c r="Q24" s="182"/>
      <c r="R24" s="182"/>
      <c r="S24" s="182"/>
      <c r="T24" s="182"/>
      <c r="U24" s="182"/>
    </row>
    <row r="25" spans="1:21" x14ac:dyDescent="0.25">
      <c r="A25" s="3" t="s">
        <v>6</v>
      </c>
      <c r="C25" s="56"/>
      <c r="D25" s="1"/>
      <c r="F25" t="s">
        <v>1838</v>
      </c>
    </row>
    <row r="26" spans="1:21" x14ac:dyDescent="0.25">
      <c r="A26" s="3" t="s">
        <v>147</v>
      </c>
      <c r="C26" s="56"/>
      <c r="D26" s="1"/>
      <c r="F26" t="s">
        <v>1839</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2023-24 Budget</v>
      </c>
      <c r="D36" s="1"/>
      <c r="E36" t="s">
        <v>1841</v>
      </c>
    </row>
    <row r="37" spans="1:5" x14ac:dyDescent="0.25">
      <c r="A37" s="3" t="s">
        <v>217</v>
      </c>
      <c r="C37" s="60"/>
      <c r="D37" s="1"/>
      <c r="E37" t="s">
        <v>1842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2023-24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1843</v>
      </c>
    </row>
    <row r="45" spans="1:5" x14ac:dyDescent="0.25">
      <c r="A45" s="3" t="s">
        <v>153</v>
      </c>
      <c r="C45" s="66"/>
      <c r="D45" s="1"/>
      <c r="E45" t="s">
        <v>1844</v>
      </c>
    </row>
    <row r="46" spans="1:5" x14ac:dyDescent="0.25">
      <c r="A46" s="83" t="s">
        <v>221</v>
      </c>
      <c r="B46" s="98"/>
      <c r="C46" s="33"/>
      <c r="D46" s="1"/>
      <c r="E46" t="s">
        <v>1845</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07" t="s">
        <v>1848</v>
      </c>
      <c r="F50" s="207"/>
      <c r="G50" s="207"/>
      <c r="H50" s="207"/>
      <c r="I50" s="207"/>
      <c r="J50" s="207"/>
      <c r="K50" s="135" t="s">
        <v>1718</v>
      </c>
    </row>
    <row r="51" spans="1:11" ht="15.75" thickBot="1" x14ac:dyDescent="0.3">
      <c r="D51" s="1"/>
    </row>
    <row r="52" spans="1:11" x14ac:dyDescent="0.25">
      <c r="A52" s="19" t="s">
        <v>76</v>
      </c>
      <c r="B52" s="97"/>
      <c r="C52" s="49" t="str">
        <f>+C40</f>
        <v>2023-24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2023-24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2023-24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2023-24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279</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1846</v>
      </c>
      <c r="D134" s="12"/>
      <c r="E134" s="50"/>
      <c r="F134" s="50"/>
    </row>
    <row r="135" spans="1:9" x14ac:dyDescent="0.25">
      <c r="A135" s="16" t="s">
        <v>56</v>
      </c>
      <c r="B135" s="16"/>
      <c r="C135" s="22" t="str">
        <f>+C40</f>
        <v>2023-24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1847</v>
      </c>
      <c r="D171" s="12"/>
      <c r="E171" s="50"/>
      <c r="F171" s="50"/>
    </row>
    <row r="172" spans="1:6" x14ac:dyDescent="0.25">
      <c r="A172" s="16" t="s">
        <v>64</v>
      </c>
      <c r="B172" s="16"/>
      <c r="C172" s="22" t="str">
        <f>+C135</f>
        <v>2023-24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2023-24 Budget</v>
      </c>
      <c r="D206" s="22"/>
      <c r="E206" s="50"/>
      <c r="F206" s="50"/>
    </row>
    <row r="207" spans="1:6" ht="30.75" thickBot="1" x14ac:dyDescent="0.3">
      <c r="A207" s="12"/>
      <c r="B207" s="12"/>
      <c r="C207" s="80" t="s">
        <v>280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935C1-B3E2-4EEA-97B3-794A55A12340}">
  <sheetPr>
    <pageSetUpPr fitToPage="1"/>
  </sheetPr>
  <dimension ref="A1:L386"/>
  <sheetViews>
    <sheetView topLeftCell="A256" zoomScaleNormal="100" workbookViewId="0">
      <selection activeCell="A256" sqref="A1:XFD1048576"/>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1849</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1850</v>
      </c>
      <c r="B46" s="56"/>
    </row>
    <row r="47" spans="1:2" x14ac:dyDescent="0.25">
      <c r="A47" s="3" t="s">
        <v>1851</v>
      </c>
      <c r="B47" s="56"/>
    </row>
    <row r="48" spans="1:2" x14ac:dyDescent="0.25">
      <c r="A48" s="3" t="s">
        <v>111</v>
      </c>
      <c r="B48" s="56"/>
    </row>
    <row r="49" spans="1:2" x14ac:dyDescent="0.25">
      <c r="A49" s="3" t="s">
        <v>1852</v>
      </c>
      <c r="B49" s="56"/>
    </row>
    <row r="50" spans="1:2" x14ac:dyDescent="0.25">
      <c r="A50" s="3" t="s">
        <v>1853</v>
      </c>
      <c r="B50" s="56"/>
    </row>
    <row r="51" spans="1:2" x14ac:dyDescent="0.25">
      <c r="A51" s="3" t="s">
        <v>1854</v>
      </c>
      <c r="B51" s="56"/>
    </row>
    <row r="52" spans="1:2" x14ac:dyDescent="0.25">
      <c r="A52" s="3" t="s">
        <v>1855</v>
      </c>
      <c r="B52" s="56"/>
    </row>
    <row r="53" spans="1:2" x14ac:dyDescent="0.25">
      <c r="A53" s="3" t="s">
        <v>1856</v>
      </c>
      <c r="B53" s="56"/>
    </row>
    <row r="54" spans="1:2" x14ac:dyDescent="0.25">
      <c r="A54" s="3" t="s">
        <v>1857</v>
      </c>
      <c r="B54" s="56"/>
    </row>
    <row r="55" spans="1:2" x14ac:dyDescent="0.25">
      <c r="A55" s="3" t="s">
        <v>1858</v>
      </c>
      <c r="B55" s="56"/>
    </row>
    <row r="56" spans="1:2" x14ac:dyDescent="0.25">
      <c r="A56" s="3" t="s">
        <v>1760</v>
      </c>
      <c r="B56" s="56"/>
    </row>
    <row r="57" spans="1:2" x14ac:dyDescent="0.25">
      <c r="A57" s="3" t="s">
        <v>1761</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1829</v>
      </c>
      <c r="B85" s="56"/>
    </row>
    <row r="86" spans="1:2" x14ac:dyDescent="0.25">
      <c r="A86" s="3" t="s">
        <v>1830</v>
      </c>
      <c r="B86" s="56"/>
    </row>
    <row r="87" spans="1:2" x14ac:dyDescent="0.25">
      <c r="A87" s="3" t="s">
        <v>130</v>
      </c>
      <c r="B87" s="56"/>
    </row>
    <row r="88" spans="1:2" x14ac:dyDescent="0.25">
      <c r="A88" s="3" t="s">
        <v>131</v>
      </c>
      <c r="B88" s="56"/>
    </row>
    <row r="89" spans="1:2" x14ac:dyDescent="0.25">
      <c r="A89" s="3" t="s">
        <v>132</v>
      </c>
      <c r="B89" s="56"/>
    </row>
    <row r="90" spans="1:2" x14ac:dyDescent="0.25">
      <c r="A90" s="3" t="s">
        <v>7</v>
      </c>
      <c r="B90" s="56"/>
    </row>
    <row r="91" spans="1:2" x14ac:dyDescent="0.25">
      <c r="A91" s="3" t="s">
        <v>133</v>
      </c>
      <c r="B91" s="56"/>
    </row>
    <row r="92" spans="1:2" x14ac:dyDescent="0.25">
      <c r="A92" s="3" t="s">
        <v>134</v>
      </c>
      <c r="B92" s="56"/>
    </row>
    <row r="93" spans="1:2" x14ac:dyDescent="0.25">
      <c r="A93" s="3" t="s">
        <v>135</v>
      </c>
      <c r="B93" s="56"/>
    </row>
    <row r="94" spans="1:2" x14ac:dyDescent="0.25">
      <c r="A94" s="3" t="s">
        <v>136</v>
      </c>
      <c r="B94" s="56"/>
    </row>
    <row r="95" spans="1:2" x14ac:dyDescent="0.25">
      <c r="A95" s="3" t="s">
        <v>137</v>
      </c>
      <c r="B95" s="56"/>
    </row>
    <row r="96" spans="1:2" x14ac:dyDescent="0.25">
      <c r="A96" s="3" t="s">
        <v>138</v>
      </c>
      <c r="B96" s="56"/>
    </row>
    <row r="97" spans="1:8" x14ac:dyDescent="0.25">
      <c r="A97" s="3" t="s">
        <v>139</v>
      </c>
      <c r="B97" s="56"/>
    </row>
    <row r="98" spans="1:8" x14ac:dyDescent="0.25">
      <c r="A98" s="3" t="s">
        <v>1764</v>
      </c>
      <c r="B98" s="56"/>
    </row>
    <row r="99" spans="1:8" x14ac:dyDescent="0.25">
      <c r="A99" s="3" t="s">
        <v>3</v>
      </c>
      <c r="B99" s="56"/>
    </row>
    <row r="100" spans="1:8" x14ac:dyDescent="0.25">
      <c r="A100" s="3" t="s">
        <v>4</v>
      </c>
      <c r="B100" s="56"/>
    </row>
    <row r="101" spans="1:8" ht="15.75" thickBot="1" x14ac:dyDescent="0.3">
      <c r="A101" s="3" t="s">
        <v>141</v>
      </c>
      <c r="B101" s="56"/>
    </row>
    <row r="102" spans="1:8" ht="14.25" customHeight="1" x14ac:dyDescent="0.25">
      <c r="A102" s="3" t="s">
        <v>2</v>
      </c>
      <c r="B102" s="56"/>
      <c r="D102" s="188" t="s">
        <v>1859</v>
      </c>
      <c r="E102" s="189"/>
      <c r="F102" s="189"/>
      <c r="G102" s="189"/>
      <c r="H102" s="190"/>
    </row>
    <row r="103" spans="1:8" x14ac:dyDescent="0.25">
      <c r="A103" s="3" t="s">
        <v>142</v>
      </c>
      <c r="B103" s="56"/>
      <c r="D103" s="191"/>
      <c r="E103" s="192"/>
      <c r="F103" s="192"/>
      <c r="G103" s="192"/>
      <c r="H103" s="193"/>
    </row>
    <row r="104" spans="1:8" x14ac:dyDescent="0.25">
      <c r="A104" s="3" t="s">
        <v>143</v>
      </c>
      <c r="B104" s="56"/>
      <c r="D104" s="191"/>
      <c r="E104" s="192"/>
      <c r="F104" s="192"/>
      <c r="G104" s="192"/>
      <c r="H104" s="193"/>
    </row>
    <row r="105" spans="1:8" x14ac:dyDescent="0.25">
      <c r="A105" s="3" t="s">
        <v>144</v>
      </c>
      <c r="B105" s="56"/>
      <c r="D105" s="191"/>
      <c r="E105" s="192"/>
      <c r="F105" s="192"/>
      <c r="G105" s="192"/>
      <c r="H105" s="193"/>
    </row>
    <row r="106" spans="1:8" x14ac:dyDescent="0.25">
      <c r="A106" s="3" t="s">
        <v>145</v>
      </c>
      <c r="B106" s="56"/>
      <c r="D106" s="191"/>
      <c r="E106" s="192"/>
      <c r="F106" s="192"/>
      <c r="G106" s="192"/>
      <c r="H106" s="193"/>
    </row>
    <row r="107" spans="1:8" ht="15" customHeight="1" thickBot="1" x14ac:dyDescent="0.3">
      <c r="A107" s="3" t="s">
        <v>1</v>
      </c>
      <c r="B107" s="56"/>
      <c r="D107" s="194"/>
      <c r="E107" s="195"/>
      <c r="F107" s="195"/>
      <c r="G107" s="195"/>
      <c r="H107" s="196"/>
    </row>
    <row r="108" spans="1:8" ht="15.75" thickBot="1" x14ac:dyDescent="0.3">
      <c r="A108" s="3" t="s">
        <v>6</v>
      </c>
      <c r="B108" s="56"/>
    </row>
    <row r="109" spans="1:8" x14ac:dyDescent="0.25">
      <c r="A109" s="3" t="s">
        <v>147</v>
      </c>
      <c r="B109" s="56"/>
      <c r="D109" s="188" t="s">
        <v>263</v>
      </c>
      <c r="E109" s="189"/>
      <c r="F109" s="189"/>
      <c r="G109" s="189"/>
      <c r="H109" s="190"/>
    </row>
    <row r="110" spans="1:8" x14ac:dyDescent="0.25">
      <c r="A110" s="3" t="s">
        <v>146</v>
      </c>
      <c r="B110" s="56"/>
      <c r="D110" s="191"/>
      <c r="E110" s="192"/>
      <c r="F110" s="192"/>
      <c r="G110" s="192"/>
      <c r="H110" s="193"/>
    </row>
    <row r="111" spans="1:8" x14ac:dyDescent="0.25">
      <c r="A111" s="3" t="s">
        <v>0</v>
      </c>
      <c r="B111" s="56"/>
      <c r="D111" s="191"/>
      <c r="E111" s="192"/>
      <c r="F111" s="192"/>
      <c r="G111" s="192"/>
      <c r="H111" s="193"/>
    </row>
    <row r="112" spans="1:8" ht="15.75" thickBot="1" x14ac:dyDescent="0.3">
      <c r="A112" s="3" t="s">
        <v>148</v>
      </c>
      <c r="B112" s="56"/>
      <c r="D112" s="194"/>
      <c r="E112" s="195"/>
      <c r="F112" s="195"/>
      <c r="G112" s="195"/>
      <c r="H112" s="196"/>
    </row>
    <row r="113" spans="1:8" x14ac:dyDescent="0.25">
      <c r="A113" s="3" t="s">
        <v>5</v>
      </c>
      <c r="B113" s="56"/>
    </row>
    <row r="114" spans="1:8" x14ac:dyDescent="0.25">
      <c r="A114" s="3" t="s">
        <v>149</v>
      </c>
      <c r="B114" s="56"/>
    </row>
    <row r="115" spans="1:8" x14ac:dyDescent="0.25">
      <c r="A115" s="3" t="s">
        <v>150</v>
      </c>
      <c r="B115" s="56"/>
    </row>
    <row r="116" spans="1:8" ht="15.75" thickBot="1" x14ac:dyDescent="0.3">
      <c r="A116" s="8" t="s">
        <v>151</v>
      </c>
      <c r="B116" s="58"/>
    </row>
    <row r="117" spans="1:8" ht="15.75" thickBot="1" x14ac:dyDescent="0.3"/>
    <row r="118" spans="1:8" ht="15.75" thickBot="1" x14ac:dyDescent="0.3">
      <c r="A118" s="5" t="s">
        <v>50</v>
      </c>
      <c r="B118" s="6"/>
    </row>
    <row r="119" spans="1:8" x14ac:dyDescent="0.25">
      <c r="A119" s="3"/>
      <c r="B119" s="1" t="str">
        <f>+B2</f>
        <v>2022-23</v>
      </c>
      <c r="D119" s="121" t="s">
        <v>1861</v>
      </c>
      <c r="E119" s="111"/>
      <c r="F119" s="111"/>
      <c r="G119" s="111"/>
      <c r="H119" s="112"/>
    </row>
    <row r="120" spans="1:8" x14ac:dyDescent="0.25">
      <c r="A120" s="25" t="s">
        <v>254</v>
      </c>
      <c r="B120" s="60"/>
      <c r="D120" s="141" t="s">
        <v>1860</v>
      </c>
      <c r="E120" s="73"/>
      <c r="F120" s="73"/>
      <c r="G120" s="73"/>
      <c r="H120" s="120"/>
    </row>
    <row r="121" spans="1:8" ht="15.75" thickBot="1" x14ac:dyDescent="0.3">
      <c r="A121" s="8"/>
      <c r="B121" s="9"/>
      <c r="D121" s="123"/>
      <c r="E121" s="114"/>
      <c r="F121" s="114"/>
      <c r="G121" s="114"/>
      <c r="H121" s="115"/>
    </row>
    <row r="122" spans="1:8" ht="15.75" thickBot="1" x14ac:dyDescent="0.3"/>
    <row r="123" spans="1:8" x14ac:dyDescent="0.25">
      <c r="A123" s="19" t="s">
        <v>156</v>
      </c>
      <c r="B123" s="21" t="str">
        <f>+B119</f>
        <v>2022-23</v>
      </c>
    </row>
    <row r="124" spans="1:8" x14ac:dyDescent="0.25">
      <c r="A124" s="3"/>
      <c r="B124" s="33"/>
    </row>
    <row r="125" spans="1:8" x14ac:dyDescent="0.25">
      <c r="A125" s="25" t="s">
        <v>250</v>
      </c>
      <c r="B125" s="33"/>
    </row>
    <row r="126" spans="1:8" x14ac:dyDescent="0.25">
      <c r="A126" s="45" t="s">
        <v>154</v>
      </c>
      <c r="B126" s="33"/>
    </row>
    <row r="127" spans="1:8" x14ac:dyDescent="0.25">
      <c r="A127" s="3" t="s">
        <v>152</v>
      </c>
      <c r="B127" s="56"/>
      <c r="C127" t="s">
        <v>256</v>
      </c>
    </row>
    <row r="128" spans="1:8" x14ac:dyDescent="0.25">
      <c r="A128" s="3" t="s">
        <v>153</v>
      </c>
      <c r="B128" s="56"/>
      <c r="C128" t="s">
        <v>1766</v>
      </c>
    </row>
    <row r="129" spans="1:8" x14ac:dyDescent="0.25">
      <c r="A129" s="45" t="s">
        <v>155</v>
      </c>
      <c r="B129" s="33"/>
    </row>
    <row r="130" spans="1:8" x14ac:dyDescent="0.25">
      <c r="A130" s="13" t="s">
        <v>53</v>
      </c>
      <c r="B130" s="56"/>
      <c r="C130" t="s">
        <v>1767</v>
      </c>
    </row>
    <row r="131" spans="1:8" ht="30" x14ac:dyDescent="0.25">
      <c r="A131" s="13" t="s">
        <v>54</v>
      </c>
      <c r="B131" s="56"/>
      <c r="C131" t="s">
        <v>1768</v>
      </c>
    </row>
    <row r="132" spans="1:8" x14ac:dyDescent="0.25">
      <c r="A132" s="24"/>
      <c r="B132" s="33"/>
    </row>
    <row r="133" spans="1:8" ht="30.75" thickBot="1" x14ac:dyDescent="0.3">
      <c r="A133" s="14" t="s">
        <v>1831</v>
      </c>
      <c r="B133" s="58"/>
      <c r="C133" t="s">
        <v>1769</v>
      </c>
    </row>
    <row r="134" spans="1:8" ht="15.75" thickBot="1" x14ac:dyDescent="0.3"/>
    <row r="135" spans="1:8" x14ac:dyDescent="0.25">
      <c r="A135" s="19" t="s">
        <v>76</v>
      </c>
      <c r="B135" s="21" t="str">
        <f>+B123</f>
        <v>2022-23</v>
      </c>
    </row>
    <row r="136" spans="1:8" ht="15.75" thickBot="1" x14ac:dyDescent="0.3">
      <c r="A136" s="24" t="s">
        <v>79</v>
      </c>
    </row>
    <row r="137" spans="1:8" x14ac:dyDescent="0.25">
      <c r="A137" s="3" t="s">
        <v>77</v>
      </c>
      <c r="B137" s="56"/>
      <c r="D137" s="110" t="s">
        <v>264</v>
      </c>
      <c r="E137" s="111"/>
      <c r="F137" s="111"/>
      <c r="G137" s="112"/>
    </row>
    <row r="138" spans="1:8" ht="15.75" thickBot="1" x14ac:dyDescent="0.3">
      <c r="A138" s="3"/>
      <c r="B138" s="33"/>
      <c r="D138" s="177" t="s">
        <v>241</v>
      </c>
      <c r="E138" s="114"/>
      <c r="F138" s="114"/>
      <c r="G138" s="115"/>
    </row>
    <row r="139" spans="1:8" x14ac:dyDescent="0.25">
      <c r="A139" s="3" t="s">
        <v>78</v>
      </c>
      <c r="B139" s="56"/>
      <c r="D139" s="176"/>
    </row>
    <row r="140" spans="1:8" ht="15.75" thickBot="1" x14ac:dyDescent="0.3">
      <c r="A140" s="8"/>
      <c r="B140" s="9"/>
    </row>
    <row r="143" spans="1:8" ht="15.75" thickBot="1" x14ac:dyDescent="0.3"/>
    <row r="144" spans="1:8" x14ac:dyDescent="0.25">
      <c r="A144" s="2" t="s">
        <v>42</v>
      </c>
      <c r="B144" s="20" t="str">
        <f>+B135</f>
        <v>2022-23</v>
      </c>
      <c r="D144" s="121" t="s">
        <v>205</v>
      </c>
      <c r="E144" s="111"/>
      <c r="F144" s="111"/>
      <c r="G144" s="111"/>
      <c r="H144" s="112"/>
    </row>
    <row r="145" spans="1:8" x14ac:dyDescent="0.25">
      <c r="A145" s="2" t="s">
        <v>43</v>
      </c>
      <c r="B145" s="2"/>
      <c r="D145" s="122" t="s">
        <v>206</v>
      </c>
      <c r="E145" s="73"/>
      <c r="F145" s="73"/>
      <c r="G145" s="73"/>
      <c r="H145" s="120"/>
    </row>
    <row r="146" spans="1:8" x14ac:dyDescent="0.25">
      <c r="A146" s="2" t="str">
        <f>+A46</f>
        <v xml:space="preserve">A2250.15 </v>
      </c>
      <c r="B146" s="34">
        <f>+B46</f>
        <v>0</v>
      </c>
      <c r="D146" s="122" t="s">
        <v>207</v>
      </c>
      <c r="E146" s="73"/>
      <c r="F146" s="73"/>
      <c r="G146" s="73"/>
      <c r="H146" s="120"/>
    </row>
    <row r="147" spans="1:8" ht="15.75" thickBot="1" x14ac:dyDescent="0.3">
      <c r="A147" s="2" t="str">
        <f>+A47</f>
        <v xml:space="preserve">A2250.16 </v>
      </c>
      <c r="B147" s="34">
        <f>+B47</f>
        <v>0</v>
      </c>
      <c r="D147" s="123" t="s">
        <v>208</v>
      </c>
      <c r="E147" s="114"/>
      <c r="F147" s="114"/>
      <c r="G147" s="114"/>
      <c r="H147" s="115"/>
    </row>
    <row r="148" spans="1:8" ht="15.75" thickBot="1" x14ac:dyDescent="0.3">
      <c r="A148" s="2" t="s">
        <v>45</v>
      </c>
      <c r="B148" s="35">
        <f>SUM(B146:B147)</f>
        <v>0</v>
      </c>
    </row>
    <row r="149" spans="1:8" ht="15.75" thickTop="1" x14ac:dyDescent="0.25">
      <c r="A149" s="2"/>
      <c r="B149" s="34"/>
    </row>
    <row r="150" spans="1:8" x14ac:dyDescent="0.25">
      <c r="A150" s="2" t="s">
        <v>44</v>
      </c>
      <c r="B150" s="34"/>
    </row>
    <row r="151" spans="1:8" x14ac:dyDescent="0.25">
      <c r="A151" s="2" t="str">
        <f t="shared" ref="A151:B170" si="0">+A3</f>
        <v>A1010.16</v>
      </c>
      <c r="B151" s="34">
        <f t="shared" si="0"/>
        <v>0</v>
      </c>
    </row>
    <row r="152" spans="1:8" x14ac:dyDescent="0.25">
      <c r="A152" s="2" t="str">
        <f t="shared" si="0"/>
        <v>A1040.16</v>
      </c>
      <c r="B152" s="34">
        <f t="shared" si="0"/>
        <v>0</v>
      </c>
    </row>
    <row r="153" spans="1:8" x14ac:dyDescent="0.25">
      <c r="A153" s="2" t="str">
        <f t="shared" si="0"/>
        <v>A1060.16</v>
      </c>
      <c r="B153" s="34">
        <f t="shared" si="0"/>
        <v>0</v>
      </c>
    </row>
    <row r="154" spans="1:8" x14ac:dyDescent="0.25">
      <c r="A154" s="2" t="str">
        <f t="shared" si="0"/>
        <v>A1240.15</v>
      </c>
      <c r="B154" s="34">
        <f t="shared" si="0"/>
        <v>0</v>
      </c>
    </row>
    <row r="155" spans="1:8" x14ac:dyDescent="0.25">
      <c r="A155" s="2" t="str">
        <f t="shared" si="0"/>
        <v>A1240.16</v>
      </c>
      <c r="B155" s="34">
        <f t="shared" si="0"/>
        <v>0</v>
      </c>
    </row>
    <row r="156" spans="1:8" x14ac:dyDescent="0.25">
      <c r="A156" s="2" t="str">
        <f t="shared" si="0"/>
        <v>A1310.15</v>
      </c>
      <c r="B156" s="34">
        <f t="shared" si="0"/>
        <v>0</v>
      </c>
    </row>
    <row r="157" spans="1:8" x14ac:dyDescent="0.25">
      <c r="A157" s="2" t="str">
        <f t="shared" si="0"/>
        <v>A1310.16</v>
      </c>
      <c r="B157" s="34">
        <f t="shared" si="0"/>
        <v>0</v>
      </c>
    </row>
    <row r="158" spans="1:8" x14ac:dyDescent="0.25">
      <c r="A158" s="2" t="str">
        <f t="shared" si="0"/>
        <v>A1320.16</v>
      </c>
      <c r="B158" s="34">
        <f t="shared" si="0"/>
        <v>0</v>
      </c>
    </row>
    <row r="159" spans="1:8" x14ac:dyDescent="0.25">
      <c r="A159" s="2" t="str">
        <f t="shared" si="0"/>
        <v>A1325.16</v>
      </c>
      <c r="B159" s="34">
        <f t="shared" si="0"/>
        <v>0</v>
      </c>
    </row>
    <row r="160" spans="1:8" x14ac:dyDescent="0.25">
      <c r="A160" s="2" t="str">
        <f t="shared" si="0"/>
        <v>A1330.16</v>
      </c>
      <c r="B160" s="34">
        <f t="shared" si="0"/>
        <v>0</v>
      </c>
    </row>
    <row r="161" spans="1:2" x14ac:dyDescent="0.25">
      <c r="A161" s="2" t="str">
        <f t="shared" si="0"/>
        <v>A1345.15</v>
      </c>
      <c r="B161" s="34">
        <f t="shared" si="0"/>
        <v>0</v>
      </c>
    </row>
    <row r="162" spans="1:2" x14ac:dyDescent="0.25">
      <c r="A162" s="2" t="str">
        <f t="shared" si="0"/>
        <v>A1345.16</v>
      </c>
      <c r="B162" s="34">
        <f t="shared" si="0"/>
        <v>0</v>
      </c>
    </row>
    <row r="163" spans="1:2" x14ac:dyDescent="0.25">
      <c r="A163" s="2" t="str">
        <f t="shared" si="0"/>
        <v>A1420.16</v>
      </c>
      <c r="B163" s="34">
        <f t="shared" si="0"/>
        <v>0</v>
      </c>
    </row>
    <row r="164" spans="1:2" x14ac:dyDescent="0.25">
      <c r="A164" s="2" t="str">
        <f t="shared" si="0"/>
        <v>A1430.15</v>
      </c>
      <c r="B164" s="34">
        <f t="shared" si="0"/>
        <v>0</v>
      </c>
    </row>
    <row r="165" spans="1:2" x14ac:dyDescent="0.25">
      <c r="A165" s="2" t="str">
        <f t="shared" si="0"/>
        <v>A1430.16</v>
      </c>
      <c r="B165" s="34">
        <f t="shared" si="0"/>
        <v>0</v>
      </c>
    </row>
    <row r="166" spans="1:2" x14ac:dyDescent="0.25">
      <c r="A166" s="2" t="str">
        <f t="shared" si="0"/>
        <v>A1460.15</v>
      </c>
      <c r="B166" s="34">
        <f t="shared" si="0"/>
        <v>0</v>
      </c>
    </row>
    <row r="167" spans="1:2" x14ac:dyDescent="0.25">
      <c r="A167" s="2" t="str">
        <f t="shared" si="0"/>
        <v>A1460.16</v>
      </c>
      <c r="B167" s="34">
        <f t="shared" si="0"/>
        <v>0</v>
      </c>
    </row>
    <row r="168" spans="1:2" x14ac:dyDescent="0.25">
      <c r="A168" s="2" t="str">
        <f t="shared" si="0"/>
        <v>A1480.15</v>
      </c>
      <c r="B168" s="34">
        <f t="shared" si="0"/>
        <v>0</v>
      </c>
    </row>
    <row r="169" spans="1:2" x14ac:dyDescent="0.25">
      <c r="A169" s="2" t="str">
        <f t="shared" si="0"/>
        <v>A1480.16</v>
      </c>
      <c r="B169" s="34">
        <f t="shared" si="0"/>
        <v>0</v>
      </c>
    </row>
    <row r="170" spans="1:2" x14ac:dyDescent="0.25">
      <c r="A170" s="2" t="str">
        <f t="shared" si="0"/>
        <v>A1620.16</v>
      </c>
      <c r="B170" s="34">
        <f t="shared" si="0"/>
        <v>0</v>
      </c>
    </row>
    <row r="171" spans="1:2" x14ac:dyDescent="0.25">
      <c r="A171" s="2" t="str">
        <f t="shared" ref="A171:B190" si="1">+A23</f>
        <v>A1621.16</v>
      </c>
      <c r="B171" s="34">
        <f t="shared" si="1"/>
        <v>0</v>
      </c>
    </row>
    <row r="172" spans="1:2" x14ac:dyDescent="0.25">
      <c r="A172" s="2" t="str">
        <f t="shared" si="1"/>
        <v xml:space="preserve">A1622.16 </v>
      </c>
      <c r="B172" s="34">
        <f t="shared" si="1"/>
        <v>0</v>
      </c>
    </row>
    <row r="173" spans="1:2" x14ac:dyDescent="0.25">
      <c r="A173" s="2" t="str">
        <f t="shared" si="1"/>
        <v>A1660.16</v>
      </c>
      <c r="B173" s="34">
        <f t="shared" si="1"/>
        <v>0</v>
      </c>
    </row>
    <row r="174" spans="1:2" x14ac:dyDescent="0.25">
      <c r="A174" s="2" t="str">
        <f t="shared" si="1"/>
        <v>A1670.16</v>
      </c>
      <c r="B174" s="34">
        <f t="shared" si="1"/>
        <v>0</v>
      </c>
    </row>
    <row r="175" spans="1:2" x14ac:dyDescent="0.25">
      <c r="A175" s="2" t="str">
        <f t="shared" si="1"/>
        <v>A1680.16</v>
      </c>
      <c r="B175" s="34">
        <f t="shared" si="1"/>
        <v>0</v>
      </c>
    </row>
    <row r="176" spans="1:2" x14ac:dyDescent="0.25">
      <c r="A176" s="2" t="str">
        <f t="shared" si="1"/>
        <v>A1710.1</v>
      </c>
      <c r="B176" s="34">
        <f t="shared" si="1"/>
        <v>0</v>
      </c>
    </row>
    <row r="177" spans="1:2" x14ac:dyDescent="0.25">
      <c r="A177" s="2" t="str">
        <f t="shared" si="1"/>
        <v>A2010.15</v>
      </c>
      <c r="B177" s="34">
        <f t="shared" si="1"/>
        <v>0</v>
      </c>
    </row>
    <row r="178" spans="1:2" x14ac:dyDescent="0.25">
      <c r="A178" s="2" t="str">
        <f t="shared" si="1"/>
        <v>A2010.16</v>
      </c>
      <c r="B178" s="34">
        <f t="shared" si="1"/>
        <v>0</v>
      </c>
    </row>
    <row r="179" spans="1:2" x14ac:dyDescent="0.25">
      <c r="A179" s="2" t="str">
        <f t="shared" si="1"/>
        <v>A2020.15</v>
      </c>
      <c r="B179" s="34">
        <f t="shared" si="1"/>
        <v>0</v>
      </c>
    </row>
    <row r="180" spans="1:2" x14ac:dyDescent="0.25">
      <c r="A180" s="2" t="str">
        <f t="shared" si="1"/>
        <v>A2020.16</v>
      </c>
      <c r="B180" s="34">
        <f t="shared" si="1"/>
        <v>0</v>
      </c>
    </row>
    <row r="181" spans="1:2" x14ac:dyDescent="0.25">
      <c r="A181" s="2" t="str">
        <f t="shared" si="1"/>
        <v>A2040.15</v>
      </c>
      <c r="B181" s="34">
        <f t="shared" si="1"/>
        <v>0</v>
      </c>
    </row>
    <row r="182" spans="1:2" x14ac:dyDescent="0.25">
      <c r="A182" s="2" t="str">
        <f t="shared" si="1"/>
        <v>A2040.16</v>
      </c>
      <c r="B182" s="34">
        <f t="shared" si="1"/>
        <v>0</v>
      </c>
    </row>
    <row r="183" spans="1:2" x14ac:dyDescent="0.25">
      <c r="A183" s="2" t="str">
        <f t="shared" si="1"/>
        <v>A2060.15</v>
      </c>
      <c r="B183" s="34">
        <f t="shared" si="1"/>
        <v>0</v>
      </c>
    </row>
    <row r="184" spans="1:2" x14ac:dyDescent="0.25">
      <c r="A184" s="2" t="str">
        <f t="shared" si="1"/>
        <v>A2060.16</v>
      </c>
      <c r="B184" s="34">
        <f t="shared" si="1"/>
        <v>0</v>
      </c>
    </row>
    <row r="185" spans="1:2" x14ac:dyDescent="0.25">
      <c r="A185" s="2" t="str">
        <f t="shared" si="1"/>
        <v>A2070.15</v>
      </c>
      <c r="B185" s="34">
        <f t="shared" si="1"/>
        <v>0</v>
      </c>
    </row>
    <row r="186" spans="1:2" x14ac:dyDescent="0.25">
      <c r="A186" s="2" t="str">
        <f t="shared" si="1"/>
        <v>A2070.16</v>
      </c>
      <c r="B186" s="34">
        <f t="shared" si="1"/>
        <v>0</v>
      </c>
    </row>
    <row r="187" spans="1:2" x14ac:dyDescent="0.25">
      <c r="A187" s="2" t="str">
        <f t="shared" si="1"/>
        <v>A2110.10</v>
      </c>
      <c r="B187" s="34">
        <f t="shared" si="1"/>
        <v>0</v>
      </c>
    </row>
    <row r="188" spans="1:2" x14ac:dyDescent="0.25">
      <c r="A188" s="2" t="str">
        <f t="shared" si="1"/>
        <v>A2110.11</v>
      </c>
      <c r="B188" s="34">
        <f t="shared" si="1"/>
        <v>0</v>
      </c>
    </row>
    <row r="189" spans="1:2" x14ac:dyDescent="0.25">
      <c r="A189" s="2" t="str">
        <f t="shared" si="1"/>
        <v>A2110.12 (K-3)</v>
      </c>
      <c r="B189" s="34">
        <f t="shared" si="1"/>
        <v>0</v>
      </c>
    </row>
    <row r="190" spans="1:2" x14ac:dyDescent="0.25">
      <c r="A190" s="2" t="str">
        <f t="shared" si="1"/>
        <v>A2110.12 (4-6)</v>
      </c>
      <c r="B190" s="34">
        <f t="shared" si="1"/>
        <v>0</v>
      </c>
    </row>
    <row r="191" spans="1:2" x14ac:dyDescent="0.25">
      <c r="A191" s="2" t="str">
        <f t="shared" ref="A191:B195" si="2">+A43</f>
        <v>A2110.13</v>
      </c>
      <c r="B191" s="34">
        <f t="shared" si="2"/>
        <v>0</v>
      </c>
    </row>
    <row r="192" spans="1:2" x14ac:dyDescent="0.25">
      <c r="A192" s="2" t="str">
        <f t="shared" si="2"/>
        <v>A2110.14</v>
      </c>
      <c r="B192" s="34">
        <f t="shared" si="2"/>
        <v>0</v>
      </c>
    </row>
    <row r="193" spans="1:2" x14ac:dyDescent="0.25">
      <c r="A193" s="2" t="str">
        <f t="shared" si="2"/>
        <v>A2110.16</v>
      </c>
      <c r="B193" s="34">
        <f t="shared" si="2"/>
        <v>0</v>
      </c>
    </row>
    <row r="194" spans="1:2" x14ac:dyDescent="0.25">
      <c r="A194" s="2" t="str">
        <f t="shared" si="2"/>
        <v xml:space="preserve">A2250.15 </v>
      </c>
      <c r="B194" s="34">
        <f t="shared" si="2"/>
        <v>0</v>
      </c>
    </row>
    <row r="195" spans="1:2" x14ac:dyDescent="0.25">
      <c r="A195" s="2" t="str">
        <f t="shared" si="2"/>
        <v xml:space="preserve">A2250.16 </v>
      </c>
      <c r="B195" s="34">
        <f t="shared" si="2"/>
        <v>0</v>
      </c>
    </row>
    <row r="196" spans="1:2" x14ac:dyDescent="0.25">
      <c r="A196" s="2" t="str">
        <f>A56</f>
        <v xml:space="preserve">A2259.15 </v>
      </c>
      <c r="B196" s="34">
        <f t="shared" ref="B196:B237" si="3">+B56</f>
        <v>0</v>
      </c>
    </row>
    <row r="197" spans="1:2" x14ac:dyDescent="0.25">
      <c r="A197" s="2" t="str">
        <f>A57</f>
        <v xml:space="preserve">A2259.16 </v>
      </c>
      <c r="B197" s="34">
        <f t="shared" si="3"/>
        <v>0</v>
      </c>
    </row>
    <row r="198" spans="1:2" x14ac:dyDescent="0.25">
      <c r="A198" s="2" t="str">
        <f t="shared" ref="A198:A237" si="4">+A58</f>
        <v>A2280.15</v>
      </c>
      <c r="B198" s="34">
        <f t="shared" si="3"/>
        <v>0</v>
      </c>
    </row>
    <row r="199" spans="1:2" x14ac:dyDescent="0.25">
      <c r="A199" s="2" t="str">
        <f t="shared" si="4"/>
        <v>A2280.16</v>
      </c>
      <c r="B199" s="34">
        <f t="shared" si="3"/>
        <v>0</v>
      </c>
    </row>
    <row r="200" spans="1:2" x14ac:dyDescent="0.25">
      <c r="A200" s="2" t="str">
        <f t="shared" si="4"/>
        <v>A2330.15</v>
      </c>
      <c r="B200" s="34">
        <f t="shared" si="3"/>
        <v>0</v>
      </c>
    </row>
    <row r="201" spans="1:2" x14ac:dyDescent="0.25">
      <c r="A201" s="2" t="str">
        <f t="shared" si="4"/>
        <v>A2330.16</v>
      </c>
      <c r="B201" s="34">
        <f t="shared" si="3"/>
        <v>0</v>
      </c>
    </row>
    <row r="202" spans="1:2" x14ac:dyDescent="0.25">
      <c r="A202" s="2" t="str">
        <f t="shared" si="4"/>
        <v>A2610.15</v>
      </c>
      <c r="B202" s="34">
        <f t="shared" si="3"/>
        <v>0</v>
      </c>
    </row>
    <row r="203" spans="1:2" x14ac:dyDescent="0.25">
      <c r="A203" s="2" t="str">
        <f t="shared" si="4"/>
        <v>A2610.16</v>
      </c>
      <c r="B203" s="34">
        <f t="shared" si="3"/>
        <v>0</v>
      </c>
    </row>
    <row r="204" spans="1:2" x14ac:dyDescent="0.25">
      <c r="A204" s="2" t="str">
        <f t="shared" si="4"/>
        <v>A2620.15</v>
      </c>
      <c r="B204" s="34">
        <f t="shared" si="3"/>
        <v>0</v>
      </c>
    </row>
    <row r="205" spans="1:2" x14ac:dyDescent="0.25">
      <c r="A205" s="2" t="str">
        <f t="shared" si="4"/>
        <v>A2620.16</v>
      </c>
      <c r="B205" s="34">
        <f t="shared" si="3"/>
        <v>0</v>
      </c>
    </row>
    <row r="206" spans="1:2" x14ac:dyDescent="0.25">
      <c r="A206" s="2" t="str">
        <f t="shared" si="4"/>
        <v>A2630.15</v>
      </c>
      <c r="B206" s="34">
        <f t="shared" si="3"/>
        <v>0</v>
      </c>
    </row>
    <row r="207" spans="1:2" x14ac:dyDescent="0.25">
      <c r="A207" s="2" t="str">
        <f t="shared" si="4"/>
        <v>A2630.16</v>
      </c>
      <c r="B207" s="34">
        <f t="shared" si="3"/>
        <v>0</v>
      </c>
    </row>
    <row r="208" spans="1:2" x14ac:dyDescent="0.25">
      <c r="A208" s="2" t="str">
        <f t="shared" si="4"/>
        <v>A2805.15</v>
      </c>
      <c r="B208" s="34">
        <f t="shared" si="3"/>
        <v>0</v>
      </c>
    </row>
    <row r="209" spans="1:2" x14ac:dyDescent="0.25">
      <c r="A209" s="2" t="str">
        <f t="shared" si="4"/>
        <v>A2805.16</v>
      </c>
      <c r="B209" s="34">
        <f t="shared" si="3"/>
        <v>0</v>
      </c>
    </row>
    <row r="210" spans="1:2" x14ac:dyDescent="0.25">
      <c r="A210" s="2" t="str">
        <f t="shared" si="4"/>
        <v>A2810.15</v>
      </c>
      <c r="B210" s="34">
        <f t="shared" si="3"/>
        <v>0</v>
      </c>
    </row>
    <row r="211" spans="1:2" x14ac:dyDescent="0.25">
      <c r="A211" s="2" t="str">
        <f t="shared" si="4"/>
        <v>A2810.16</v>
      </c>
      <c r="B211" s="34">
        <f t="shared" si="3"/>
        <v>0</v>
      </c>
    </row>
    <row r="212" spans="1:2" x14ac:dyDescent="0.25">
      <c r="A212" s="2" t="str">
        <f t="shared" si="4"/>
        <v>A2815.15</v>
      </c>
      <c r="B212" s="34">
        <f t="shared" si="3"/>
        <v>0</v>
      </c>
    </row>
    <row r="213" spans="1:2" x14ac:dyDescent="0.25">
      <c r="A213" s="2" t="str">
        <f t="shared" si="4"/>
        <v>A2815.16</v>
      </c>
      <c r="B213" s="34">
        <f t="shared" si="3"/>
        <v>0</v>
      </c>
    </row>
    <row r="214" spans="1:2" x14ac:dyDescent="0.25">
      <c r="A214" s="2" t="str">
        <f t="shared" si="4"/>
        <v>A2820.15</v>
      </c>
      <c r="B214" s="34">
        <f t="shared" si="3"/>
        <v>0</v>
      </c>
    </row>
    <row r="215" spans="1:2" x14ac:dyDescent="0.25">
      <c r="A215" s="2" t="str">
        <f t="shared" si="4"/>
        <v>A2820.16</v>
      </c>
      <c r="B215" s="34">
        <f t="shared" si="3"/>
        <v>0</v>
      </c>
    </row>
    <row r="216" spans="1:2" x14ac:dyDescent="0.25">
      <c r="A216" s="2" t="str">
        <f t="shared" si="4"/>
        <v>A2825.15</v>
      </c>
      <c r="B216" s="34">
        <f t="shared" si="3"/>
        <v>0</v>
      </c>
    </row>
    <row r="217" spans="1:2" x14ac:dyDescent="0.25">
      <c r="A217" s="2" t="str">
        <f t="shared" si="4"/>
        <v>A2825.16</v>
      </c>
      <c r="B217" s="34">
        <f t="shared" si="3"/>
        <v>0</v>
      </c>
    </row>
    <row r="218" spans="1:2" x14ac:dyDescent="0.25">
      <c r="A218" s="2" t="str">
        <f t="shared" si="4"/>
        <v>A2830.15</v>
      </c>
      <c r="B218" s="34">
        <f t="shared" si="3"/>
        <v>0</v>
      </c>
    </row>
    <row r="219" spans="1:2" x14ac:dyDescent="0.25">
      <c r="A219" s="2" t="str">
        <f t="shared" si="4"/>
        <v>A2830.16</v>
      </c>
      <c r="B219" s="34">
        <f t="shared" si="3"/>
        <v>0</v>
      </c>
    </row>
    <row r="220" spans="1:2" x14ac:dyDescent="0.25">
      <c r="A220" s="2" t="str">
        <f t="shared" si="4"/>
        <v>A2850.15</v>
      </c>
      <c r="B220" s="34">
        <f t="shared" si="3"/>
        <v>0</v>
      </c>
    </row>
    <row r="221" spans="1:2" x14ac:dyDescent="0.25">
      <c r="A221" s="2" t="str">
        <f t="shared" si="4"/>
        <v>A2850.16</v>
      </c>
      <c r="B221" s="34">
        <f t="shared" si="3"/>
        <v>0</v>
      </c>
    </row>
    <row r="222" spans="1:2" x14ac:dyDescent="0.25">
      <c r="A222" s="2" t="str">
        <f t="shared" si="4"/>
        <v>A2855.15</v>
      </c>
      <c r="B222" s="34">
        <f t="shared" si="3"/>
        <v>0</v>
      </c>
    </row>
    <row r="223" spans="1:2" x14ac:dyDescent="0.25">
      <c r="A223" s="2" t="str">
        <f t="shared" si="4"/>
        <v>A2855.16</v>
      </c>
      <c r="B223" s="34">
        <f t="shared" si="3"/>
        <v>0</v>
      </c>
    </row>
    <row r="224" spans="1:2" x14ac:dyDescent="0.25">
      <c r="A224" s="2" t="str">
        <f t="shared" si="4"/>
        <v>A2870.16</v>
      </c>
      <c r="B224" s="34">
        <f t="shared" si="3"/>
        <v>0</v>
      </c>
    </row>
    <row r="225" spans="1:2" x14ac:dyDescent="0.25">
      <c r="A225" s="2" t="str">
        <f t="shared" si="4"/>
        <v>A2915.15</v>
      </c>
      <c r="B225" s="34">
        <f t="shared" si="3"/>
        <v>0</v>
      </c>
    </row>
    <row r="226" spans="1:2" x14ac:dyDescent="0.25">
      <c r="A226" s="2" t="str">
        <f t="shared" si="4"/>
        <v>A2915.16</v>
      </c>
      <c r="B226" s="34">
        <f t="shared" si="3"/>
        <v>0</v>
      </c>
    </row>
    <row r="227" spans="1:2" x14ac:dyDescent="0.25">
      <c r="A227" s="2" t="str">
        <f t="shared" si="4"/>
        <v>A5510.15</v>
      </c>
      <c r="B227" s="34">
        <f t="shared" si="3"/>
        <v>0</v>
      </c>
    </row>
    <row r="228" spans="1:2" x14ac:dyDescent="0.25">
      <c r="A228" s="2" t="str">
        <f t="shared" si="4"/>
        <v>A5510.16 (Excluding Trans Supv Office)</v>
      </c>
      <c r="B228" s="34">
        <f t="shared" si="3"/>
        <v>0</v>
      </c>
    </row>
    <row r="229" spans="1:2" x14ac:dyDescent="0.25">
      <c r="A229" s="2" t="str">
        <f t="shared" si="4"/>
        <v>A5510.16 (Trans Supv Office)</v>
      </c>
      <c r="B229" s="34">
        <f t="shared" si="3"/>
        <v>0</v>
      </c>
    </row>
    <row r="230" spans="1:2" x14ac:dyDescent="0.25">
      <c r="A230" s="2" t="str">
        <f t="shared" si="4"/>
        <v>A5530.16</v>
      </c>
      <c r="B230" s="34">
        <f t="shared" si="3"/>
        <v>0</v>
      </c>
    </row>
    <row r="231" spans="1:2" x14ac:dyDescent="0.25">
      <c r="A231" s="2" t="str">
        <f t="shared" si="4"/>
        <v>A7140.15</v>
      </c>
      <c r="B231" s="34">
        <f t="shared" si="3"/>
        <v>0</v>
      </c>
    </row>
    <row r="232" spans="1:2" x14ac:dyDescent="0.25">
      <c r="A232" s="2" t="str">
        <f t="shared" si="4"/>
        <v>A7140.16</v>
      </c>
      <c r="B232" s="34">
        <f t="shared" si="3"/>
        <v>0</v>
      </c>
    </row>
    <row r="233" spans="1:2" x14ac:dyDescent="0.25">
      <c r="A233" s="2" t="str">
        <f t="shared" si="4"/>
        <v>A7310.15</v>
      </c>
      <c r="B233" s="34">
        <f t="shared" si="3"/>
        <v>0</v>
      </c>
    </row>
    <row r="234" spans="1:2" x14ac:dyDescent="0.25">
      <c r="A234" s="2" t="str">
        <f t="shared" si="4"/>
        <v>A7310.16</v>
      </c>
      <c r="B234" s="34">
        <f t="shared" si="3"/>
        <v>0</v>
      </c>
    </row>
    <row r="235" spans="1:2" x14ac:dyDescent="0.25">
      <c r="A235" s="2" t="str">
        <f t="shared" si="4"/>
        <v>A8060.15</v>
      </c>
      <c r="B235" s="34">
        <f t="shared" si="3"/>
        <v>0</v>
      </c>
    </row>
    <row r="236" spans="1:2" x14ac:dyDescent="0.25">
      <c r="A236" s="2" t="str">
        <f t="shared" si="4"/>
        <v>A8060.16</v>
      </c>
      <c r="B236" s="34">
        <f t="shared" si="3"/>
        <v>0</v>
      </c>
    </row>
    <row r="237" spans="1:2" x14ac:dyDescent="0.25">
      <c r="A237" s="2" t="str">
        <f t="shared" si="4"/>
        <v>A8070.16</v>
      </c>
      <c r="B237" s="34">
        <f t="shared" si="3"/>
        <v>0</v>
      </c>
    </row>
    <row r="238" spans="1:2" x14ac:dyDescent="0.25">
      <c r="A238" s="2"/>
      <c r="B238" s="34"/>
    </row>
    <row r="239" spans="1:2" ht="15.75" thickBot="1" x14ac:dyDescent="0.3">
      <c r="A239" s="2" t="s">
        <v>158</v>
      </c>
      <c r="B239" s="35">
        <f>SUM(B151:B238)</f>
        <v>0</v>
      </c>
    </row>
    <row r="240" spans="1:2" ht="15.75" thickTop="1" x14ac:dyDescent="0.25">
      <c r="A240" s="2"/>
      <c r="B240" s="46"/>
    </row>
    <row r="241" spans="1:9" ht="39.75" customHeight="1" x14ac:dyDescent="0.25">
      <c r="A241" s="11" t="s">
        <v>83</v>
      </c>
      <c r="B241" s="20" t="str">
        <f>+B144</f>
        <v>2022-23</v>
      </c>
    </row>
    <row r="242" spans="1:9" x14ac:dyDescent="0.25">
      <c r="A242" s="2" t="s">
        <v>45</v>
      </c>
      <c r="B242" s="34">
        <f>+B148</f>
        <v>0</v>
      </c>
    </row>
    <row r="243" spans="1:9" x14ac:dyDescent="0.25">
      <c r="A243" s="2" t="s">
        <v>46</v>
      </c>
      <c r="B243" s="34">
        <f>+B239</f>
        <v>0</v>
      </c>
    </row>
    <row r="244" spans="1:9" x14ac:dyDescent="0.25">
      <c r="A244" s="2" t="s">
        <v>159</v>
      </c>
      <c r="B244" s="10" t="e">
        <f>+ROUND((B242/B243),4)</f>
        <v>#DIV/0!</v>
      </c>
    </row>
    <row r="245" spans="1:9" x14ac:dyDescent="0.25">
      <c r="A245" s="2"/>
      <c r="B245" s="2"/>
    </row>
    <row r="246" spans="1:9" x14ac:dyDescent="0.25">
      <c r="A246" s="2" t="s">
        <v>47</v>
      </c>
      <c r="B246" s="2"/>
    </row>
    <row r="247" spans="1:9" x14ac:dyDescent="0.25">
      <c r="A247" s="2" t="str">
        <f>+A98</f>
        <v>AT9098.0 (Line 384)</v>
      </c>
      <c r="B247" s="34">
        <f>+B98</f>
        <v>0</v>
      </c>
    </row>
    <row r="248" spans="1:9" x14ac:dyDescent="0.25">
      <c r="A248" s="2"/>
      <c r="B248" s="34"/>
    </row>
    <row r="249" spans="1:9" ht="15.75" thickBot="1" x14ac:dyDescent="0.3">
      <c r="A249" s="2" t="s">
        <v>159</v>
      </c>
      <c r="B249" s="34" t="e">
        <f>B244*B247</f>
        <v>#DIV/0!</v>
      </c>
    </row>
    <row r="250" spans="1:9" ht="29.25" thickBot="1" x14ac:dyDescent="0.5">
      <c r="A250" s="2"/>
      <c r="B250" s="46"/>
      <c r="D250" s="214" t="s">
        <v>1735</v>
      </c>
      <c r="E250" s="215"/>
      <c r="F250" s="215"/>
      <c r="G250" s="215"/>
      <c r="H250" s="215"/>
      <c r="I250" s="216"/>
    </row>
    <row r="251" spans="1:9" ht="9" customHeight="1" thickBot="1" x14ac:dyDescent="0.3">
      <c r="A251" s="2"/>
      <c r="B251" s="2"/>
    </row>
    <row r="252" spans="1:9" ht="92.25" customHeight="1" thickBot="1" x14ac:dyDescent="0.4">
      <c r="A252" s="43" t="s">
        <v>51</v>
      </c>
      <c r="B252" s="163" t="s">
        <v>303</v>
      </c>
      <c r="D252" s="220" t="s">
        <v>1866</v>
      </c>
      <c r="E252" s="221"/>
      <c r="F252" s="221"/>
      <c r="G252" s="221"/>
      <c r="H252" s="221"/>
      <c r="I252" s="222"/>
    </row>
    <row r="253" spans="1:9" x14ac:dyDescent="0.25">
      <c r="A253" s="16" t="s">
        <v>57</v>
      </c>
      <c r="B253" s="22" t="str">
        <f>+B241</f>
        <v>2022-23</v>
      </c>
    </row>
    <row r="254" spans="1:9" x14ac:dyDescent="0.25">
      <c r="A254" s="12" t="s">
        <v>48</v>
      </c>
      <c r="B254" s="12"/>
      <c r="C254" s="26" t="s">
        <v>302</v>
      </c>
    </row>
    <row r="255" spans="1:9" x14ac:dyDescent="0.25">
      <c r="A255" s="12" t="s">
        <v>74</v>
      </c>
      <c r="B255" s="36" t="e">
        <f>+B249</f>
        <v>#DIV/0!</v>
      </c>
      <c r="C255" s="50" t="s">
        <v>181</v>
      </c>
      <c r="D255" s="50"/>
    </row>
    <row r="256" spans="1:9" x14ac:dyDescent="0.25">
      <c r="A256" s="12" t="s">
        <v>41</v>
      </c>
      <c r="B256" s="36"/>
      <c r="C256" s="50"/>
      <c r="D256" s="50"/>
    </row>
    <row r="257" spans="1:4" x14ac:dyDescent="0.25">
      <c r="A257" s="12" t="str">
        <f t="shared" ref="A257:B266" si="5">+A46</f>
        <v xml:space="preserve">A2250.15 </v>
      </c>
      <c r="B257" s="36">
        <f t="shared" si="5"/>
        <v>0</v>
      </c>
      <c r="C257" s="50" t="s">
        <v>160</v>
      </c>
      <c r="D257" s="50"/>
    </row>
    <row r="258" spans="1:4" x14ac:dyDescent="0.25">
      <c r="A258" s="12" t="str">
        <f t="shared" si="5"/>
        <v xml:space="preserve">A2250.16 </v>
      </c>
      <c r="B258" s="36">
        <f t="shared" si="5"/>
        <v>0</v>
      </c>
      <c r="C258" s="50" t="s">
        <v>161</v>
      </c>
      <c r="D258" s="50"/>
    </row>
    <row r="259" spans="1:4" x14ac:dyDescent="0.25">
      <c r="A259" s="12" t="str">
        <f t="shared" si="5"/>
        <v>A2250.2</v>
      </c>
      <c r="B259" s="36">
        <f t="shared" si="5"/>
        <v>0</v>
      </c>
      <c r="C259" s="50" t="s">
        <v>162</v>
      </c>
      <c r="D259" s="50"/>
    </row>
    <row r="260" spans="1:4" x14ac:dyDescent="0.25">
      <c r="A260" s="12" t="str">
        <f t="shared" si="5"/>
        <v xml:space="preserve">A2250.4 </v>
      </c>
      <c r="B260" s="36">
        <f t="shared" si="5"/>
        <v>0</v>
      </c>
      <c r="C260" s="50" t="s">
        <v>163</v>
      </c>
      <c r="D260" s="50"/>
    </row>
    <row r="261" spans="1:4" x14ac:dyDescent="0.25">
      <c r="A261" s="12" t="str">
        <f t="shared" si="5"/>
        <v xml:space="preserve">A2250.45 </v>
      </c>
      <c r="B261" s="36">
        <f t="shared" si="5"/>
        <v>0</v>
      </c>
      <c r="C261" s="50" t="s">
        <v>164</v>
      </c>
      <c r="D261" s="50"/>
    </row>
    <row r="262" spans="1:4" x14ac:dyDescent="0.25">
      <c r="A262" s="12" t="str">
        <f t="shared" si="5"/>
        <v xml:space="preserve">A2250.471 </v>
      </c>
      <c r="B262" s="36">
        <f t="shared" si="5"/>
        <v>0</v>
      </c>
      <c r="C262" s="50" t="s">
        <v>165</v>
      </c>
      <c r="D262" s="50"/>
    </row>
    <row r="263" spans="1:4" x14ac:dyDescent="0.25">
      <c r="A263" s="12" t="str">
        <f t="shared" si="5"/>
        <v xml:space="preserve">A2250.472 </v>
      </c>
      <c r="B263" s="36">
        <f t="shared" si="5"/>
        <v>0</v>
      </c>
      <c r="C263" s="50" t="s">
        <v>166</v>
      </c>
      <c r="D263" s="50"/>
    </row>
    <row r="264" spans="1:4" x14ac:dyDescent="0.25">
      <c r="A264" s="12" t="str">
        <f t="shared" si="5"/>
        <v xml:space="preserve">A2250.473 </v>
      </c>
      <c r="B264" s="36">
        <f t="shared" si="5"/>
        <v>0</v>
      </c>
      <c r="C264" s="50" t="s">
        <v>167</v>
      </c>
      <c r="D264" s="50"/>
    </row>
    <row r="265" spans="1:4" x14ac:dyDescent="0.25">
      <c r="A265" s="12" t="str">
        <f t="shared" si="5"/>
        <v xml:space="preserve">A2250.48 </v>
      </c>
      <c r="B265" s="36">
        <f t="shared" si="5"/>
        <v>0</v>
      </c>
      <c r="C265" s="50" t="s">
        <v>168</v>
      </c>
      <c r="D265" s="50"/>
    </row>
    <row r="266" spans="1:4" x14ac:dyDescent="0.25">
      <c r="A266" s="12" t="str">
        <f t="shared" si="5"/>
        <v xml:space="preserve">A2250.49 </v>
      </c>
      <c r="B266" s="36">
        <f t="shared" si="5"/>
        <v>0</v>
      </c>
      <c r="C266" s="50" t="s">
        <v>169</v>
      </c>
      <c r="D266" s="50"/>
    </row>
    <row r="267" spans="1:4" x14ac:dyDescent="0.25">
      <c r="A267" s="12" t="str">
        <f t="shared" ref="A267:B284" si="6">+A99</f>
        <v>F2253.15</v>
      </c>
      <c r="B267" s="36">
        <f t="shared" si="6"/>
        <v>0</v>
      </c>
      <c r="C267" s="50" t="s">
        <v>1880</v>
      </c>
      <c r="D267" s="50"/>
    </row>
    <row r="268" spans="1:4" x14ac:dyDescent="0.25">
      <c r="A268" s="12" t="str">
        <f t="shared" si="6"/>
        <v>F2253.16</v>
      </c>
      <c r="B268" s="36">
        <f t="shared" si="6"/>
        <v>0</v>
      </c>
      <c r="C268" s="50" t="s">
        <v>1881</v>
      </c>
      <c r="D268" s="50"/>
    </row>
    <row r="269" spans="1:4" x14ac:dyDescent="0.25">
      <c r="A269" s="12" t="str">
        <f t="shared" si="6"/>
        <v>F2253.2</v>
      </c>
      <c r="B269" s="36">
        <f t="shared" si="6"/>
        <v>0</v>
      </c>
      <c r="C269" s="50" t="s">
        <v>1882</v>
      </c>
      <c r="D269" s="50"/>
    </row>
    <row r="270" spans="1:4" x14ac:dyDescent="0.25">
      <c r="A270" s="12" t="str">
        <f t="shared" si="6"/>
        <v>F2253.4</v>
      </c>
      <c r="B270" s="36">
        <f t="shared" si="6"/>
        <v>0</v>
      </c>
      <c r="C270" s="50" t="s">
        <v>1883</v>
      </c>
      <c r="D270" s="50"/>
    </row>
    <row r="271" spans="1:4" x14ac:dyDescent="0.25">
      <c r="A271" s="12" t="str">
        <f t="shared" si="6"/>
        <v>F2253.45</v>
      </c>
      <c r="B271" s="36">
        <f t="shared" si="6"/>
        <v>0</v>
      </c>
      <c r="C271" s="50" t="s">
        <v>1884</v>
      </c>
      <c r="D271" s="50"/>
    </row>
    <row r="272" spans="1:4" x14ac:dyDescent="0.25">
      <c r="A272" s="12" t="str">
        <f t="shared" si="6"/>
        <v>F2253.471</v>
      </c>
      <c r="B272" s="36">
        <f t="shared" si="6"/>
        <v>0</v>
      </c>
      <c r="C272" s="50" t="s">
        <v>1885</v>
      </c>
      <c r="D272" s="50"/>
    </row>
    <row r="273" spans="1:9" x14ac:dyDescent="0.25">
      <c r="A273" s="12" t="str">
        <f t="shared" si="6"/>
        <v>F2253.472</v>
      </c>
      <c r="B273" s="36">
        <f t="shared" si="6"/>
        <v>0</v>
      </c>
      <c r="C273" s="50" t="s">
        <v>1886</v>
      </c>
      <c r="D273" s="50"/>
    </row>
    <row r="274" spans="1:9" x14ac:dyDescent="0.25">
      <c r="A274" s="12" t="str">
        <f t="shared" si="6"/>
        <v>F2253.48</v>
      </c>
      <c r="B274" s="36">
        <f t="shared" si="6"/>
        <v>0</v>
      </c>
      <c r="C274" s="50" t="s">
        <v>1887</v>
      </c>
      <c r="D274" s="50"/>
    </row>
    <row r="275" spans="1:9" x14ac:dyDescent="0.25">
      <c r="A275" s="12" t="str">
        <f t="shared" si="6"/>
        <v>F2253.49</v>
      </c>
      <c r="B275" s="36">
        <f t="shared" si="6"/>
        <v>0</v>
      </c>
      <c r="C275" s="50" t="s">
        <v>1888</v>
      </c>
      <c r="D275" s="50"/>
    </row>
    <row r="276" spans="1:9" x14ac:dyDescent="0.25">
      <c r="A276" s="12" t="str">
        <f t="shared" si="6"/>
        <v>F2253.8</v>
      </c>
      <c r="B276" s="36">
        <f t="shared" si="6"/>
        <v>0</v>
      </c>
      <c r="C276" s="50" t="s">
        <v>1889</v>
      </c>
      <c r="D276" s="50"/>
    </row>
    <row r="277" spans="1:9" x14ac:dyDescent="0.25">
      <c r="A277" s="12" t="str">
        <f t="shared" si="6"/>
        <v>F5511.16 (Excluding Trans Supv Office)</v>
      </c>
      <c r="B277" s="36">
        <f t="shared" si="6"/>
        <v>0</v>
      </c>
      <c r="C277" s="50" t="s">
        <v>1890</v>
      </c>
      <c r="D277" s="50"/>
    </row>
    <row r="278" spans="1:9" x14ac:dyDescent="0.25">
      <c r="A278" s="12" t="str">
        <f t="shared" si="6"/>
        <v>F5511.16 (Trans Supervisor Office)</v>
      </c>
      <c r="B278" s="36">
        <f t="shared" si="6"/>
        <v>0</v>
      </c>
      <c r="C278" s="50" t="s">
        <v>1890</v>
      </c>
      <c r="D278" s="50"/>
    </row>
    <row r="279" spans="1:9" x14ac:dyDescent="0.25">
      <c r="A279" s="12" t="str">
        <f t="shared" si="6"/>
        <v>F5511.4</v>
      </c>
      <c r="B279" s="36">
        <f t="shared" si="6"/>
        <v>0</v>
      </c>
      <c r="C279" s="50" t="s">
        <v>1891</v>
      </c>
      <c r="D279" s="50"/>
    </row>
    <row r="280" spans="1:9" x14ac:dyDescent="0.25">
      <c r="A280" s="12" t="str">
        <f t="shared" si="6"/>
        <v>F5511.45</v>
      </c>
      <c r="B280" s="36">
        <f t="shared" si="6"/>
        <v>0</v>
      </c>
      <c r="C280" s="50" t="s">
        <v>1892</v>
      </c>
      <c r="D280" s="50"/>
    </row>
    <row r="281" spans="1:9" x14ac:dyDescent="0.25">
      <c r="A281" s="12" t="str">
        <f t="shared" si="6"/>
        <v>F5511.8</v>
      </c>
      <c r="B281" s="36">
        <f t="shared" si="6"/>
        <v>0</v>
      </c>
      <c r="C281" s="50" t="s">
        <v>1893</v>
      </c>
      <c r="D281" s="50"/>
    </row>
    <row r="282" spans="1:9" x14ac:dyDescent="0.25">
      <c r="A282" s="12" t="str">
        <f t="shared" si="6"/>
        <v>F5541.4</v>
      </c>
      <c r="B282" s="36">
        <f t="shared" si="6"/>
        <v>0</v>
      </c>
      <c r="C282" s="50" t="s">
        <v>1894</v>
      </c>
      <c r="D282" s="50"/>
    </row>
    <row r="283" spans="1:9" x14ac:dyDescent="0.25">
      <c r="A283" s="12" t="str">
        <f t="shared" si="6"/>
        <v>F5551.4</v>
      </c>
      <c r="B283" s="36">
        <f t="shared" si="6"/>
        <v>0</v>
      </c>
      <c r="C283" s="50" t="s">
        <v>1895</v>
      </c>
      <c r="D283" s="50"/>
    </row>
    <row r="284" spans="1:9" ht="15.6" customHeight="1" x14ac:dyDescent="0.25">
      <c r="A284" s="12" t="str">
        <f t="shared" si="6"/>
        <v>F5582.49</v>
      </c>
      <c r="B284" s="36">
        <f t="shared" si="6"/>
        <v>0</v>
      </c>
      <c r="C284" s="50" t="s">
        <v>1896</v>
      </c>
      <c r="D284" s="50"/>
    </row>
    <row r="285" spans="1:9" ht="15.6" customHeight="1" thickBot="1" x14ac:dyDescent="0.3">
      <c r="A285" s="12"/>
      <c r="B285" s="36"/>
      <c r="C285" s="50"/>
      <c r="D285" s="50"/>
    </row>
    <row r="286" spans="1:9" ht="33" customHeight="1" thickBot="1" x14ac:dyDescent="0.3">
      <c r="A286" s="153" t="s">
        <v>63</v>
      </c>
      <c r="B286" s="162" t="e">
        <f>SUM(B254:B285)</f>
        <v>#DIV/0!</v>
      </c>
      <c r="C286" s="223" t="s">
        <v>297</v>
      </c>
      <c r="D286" s="224"/>
      <c r="E286" s="224"/>
      <c r="F286" s="224"/>
      <c r="G286" s="224"/>
      <c r="H286" s="224"/>
      <c r="I286" s="225"/>
    </row>
    <row r="287" spans="1:9" ht="53.25" customHeight="1" thickBot="1" x14ac:dyDescent="0.35">
      <c r="A287" s="12"/>
      <c r="B287" s="161" t="s">
        <v>299</v>
      </c>
      <c r="C287" s="197" t="s">
        <v>298</v>
      </c>
      <c r="D287" s="198"/>
      <c r="E287" s="198"/>
      <c r="F287" s="198"/>
      <c r="G287" s="198"/>
      <c r="H287" s="199"/>
    </row>
    <row r="288" spans="1:9" x14ac:dyDescent="0.25">
      <c r="A288" s="12" t="s">
        <v>52</v>
      </c>
      <c r="B288" s="12">
        <f>+B120</f>
        <v>0</v>
      </c>
      <c r="C288" s="50"/>
      <c r="D288" s="50"/>
    </row>
    <row r="289" spans="1:9" ht="15.75" thickBot="1" x14ac:dyDescent="0.3">
      <c r="A289" s="12"/>
      <c r="B289" s="12"/>
      <c r="C289" s="50"/>
      <c r="D289" s="50"/>
    </row>
    <row r="290" spans="1:9" ht="33" customHeight="1" thickBot="1" x14ac:dyDescent="0.3">
      <c r="A290" s="153" t="s">
        <v>69</v>
      </c>
      <c r="B290" s="154" t="e">
        <f>+B286/B288</f>
        <v>#DIV/0!</v>
      </c>
      <c r="C290" s="223" t="s">
        <v>1862</v>
      </c>
      <c r="D290" s="224"/>
      <c r="E290" s="224"/>
      <c r="F290" s="224"/>
      <c r="G290" s="224"/>
      <c r="H290" s="224"/>
      <c r="I290" s="225"/>
    </row>
    <row r="291" spans="1:9" x14ac:dyDescent="0.25">
      <c r="A291" s="12"/>
      <c r="B291" s="12"/>
      <c r="C291" s="50"/>
      <c r="D291" s="50"/>
    </row>
    <row r="292" spans="1:9" x14ac:dyDescent="0.25">
      <c r="A292" s="12" t="s">
        <v>70</v>
      </c>
      <c r="B292" s="12"/>
      <c r="C292" s="50"/>
      <c r="D292" s="50"/>
    </row>
    <row r="293" spans="1:9" x14ac:dyDescent="0.25">
      <c r="A293" s="23" t="s">
        <v>71</v>
      </c>
      <c r="B293" s="12"/>
      <c r="C293" s="50"/>
      <c r="D293" s="50"/>
    </row>
    <row r="294" spans="1:9" x14ac:dyDescent="0.25">
      <c r="A294" s="12" t="s">
        <v>58</v>
      </c>
      <c r="B294" s="36">
        <f>+B130+B131+B133</f>
        <v>0</v>
      </c>
      <c r="C294" s="50"/>
      <c r="D294" s="50"/>
    </row>
    <row r="295" spans="1:9" x14ac:dyDescent="0.25">
      <c r="A295" s="12" t="s">
        <v>59</v>
      </c>
      <c r="B295" s="36" t="e">
        <f>+B255+B257+B258+B259+B260+B261+B262+B263+B264+B265+B266</f>
        <v>#DIV/0!</v>
      </c>
      <c r="C295" s="50"/>
      <c r="D295" s="50"/>
    </row>
    <row r="296" spans="1:9" x14ac:dyDescent="0.25">
      <c r="A296" s="12" t="s">
        <v>60</v>
      </c>
      <c r="B296" s="15" t="e">
        <f>ROUND(+B294/B295,4)</f>
        <v>#DIV/0!</v>
      </c>
      <c r="C296" s="50"/>
      <c r="D296" s="50"/>
    </row>
    <row r="297" spans="1:9" x14ac:dyDescent="0.25">
      <c r="A297" s="12"/>
      <c r="B297" s="12"/>
      <c r="C297" s="50"/>
      <c r="D297" s="50"/>
    </row>
    <row r="298" spans="1:9" x14ac:dyDescent="0.25">
      <c r="A298" s="23" t="s">
        <v>72</v>
      </c>
      <c r="B298" s="12"/>
      <c r="C298" s="50"/>
      <c r="D298" s="50"/>
    </row>
    <row r="299" spans="1:9" x14ac:dyDescent="0.25">
      <c r="A299" s="12" t="s">
        <v>58</v>
      </c>
      <c r="B299" s="36">
        <f>+B124+B127+B128</f>
        <v>0</v>
      </c>
      <c r="C299" s="50"/>
      <c r="D299" s="50"/>
    </row>
    <row r="300" spans="1:9" ht="15.75" thickBot="1" x14ac:dyDescent="0.3">
      <c r="A300" s="12" t="s">
        <v>59</v>
      </c>
      <c r="B300" s="36">
        <f>SUM(B267:B284)</f>
        <v>0</v>
      </c>
      <c r="C300" s="50"/>
      <c r="D300" s="50"/>
    </row>
    <row r="301" spans="1:9" ht="67.5" customHeight="1" thickBot="1" x14ac:dyDescent="0.3">
      <c r="A301" s="12" t="s">
        <v>60</v>
      </c>
      <c r="B301" s="15" t="e">
        <f>+ROUND(B299/B300,4)</f>
        <v>#DIV/0!</v>
      </c>
      <c r="C301" s="185" t="s">
        <v>1863</v>
      </c>
      <c r="D301" s="186"/>
      <c r="E301" s="186"/>
      <c r="F301" s="186"/>
      <c r="G301" s="186"/>
      <c r="H301" s="186"/>
      <c r="I301" s="187"/>
    </row>
    <row r="302" spans="1:9" ht="45.75" thickBot="1" x14ac:dyDescent="0.3">
      <c r="A302" s="12"/>
      <c r="B302" s="161" t="s">
        <v>301</v>
      </c>
      <c r="C302" s="50"/>
      <c r="D302" s="50"/>
    </row>
    <row r="303" spans="1:9" x14ac:dyDescent="0.25">
      <c r="A303" s="16" t="s">
        <v>56</v>
      </c>
      <c r="B303" s="22" t="str">
        <f>+B253</f>
        <v>2022-23</v>
      </c>
      <c r="C303" s="26" t="str">
        <f>+C254</f>
        <v>Account Title for Column H of Tab 11:</v>
      </c>
      <c r="D303" s="50"/>
    </row>
    <row r="304" spans="1:9" x14ac:dyDescent="0.25">
      <c r="A304" s="12" t="s">
        <v>49</v>
      </c>
      <c r="B304" s="150" t="e">
        <f>+B255*(1-B$296)</f>
        <v>#DIV/0!</v>
      </c>
      <c r="C304" s="50" t="s">
        <v>181</v>
      </c>
      <c r="D304" s="50"/>
    </row>
    <row r="305" spans="1:4" x14ac:dyDescent="0.25">
      <c r="A305" s="12" t="s">
        <v>41</v>
      </c>
      <c r="B305" s="150"/>
      <c r="C305" s="50"/>
      <c r="D305" s="50"/>
    </row>
    <row r="306" spans="1:4" x14ac:dyDescent="0.25">
      <c r="A306" s="12" t="str">
        <f>+A257</f>
        <v xml:space="preserve">A2250.15 </v>
      </c>
      <c r="B306" s="150" t="e">
        <f>+B257*(1-B$296)</f>
        <v>#DIV/0!</v>
      </c>
      <c r="C306" s="50" t="s">
        <v>160</v>
      </c>
      <c r="D306" s="50"/>
    </row>
    <row r="307" spans="1:4" x14ac:dyDescent="0.25">
      <c r="A307" s="12" t="str">
        <f t="shared" ref="A307:A333" si="7">+A258</f>
        <v xml:space="preserve">A2250.16 </v>
      </c>
      <c r="B307" s="150" t="e">
        <f t="shared" ref="B307:B315" si="8">+B258*(1-B$296)</f>
        <v>#DIV/0!</v>
      </c>
      <c r="C307" s="50" t="s">
        <v>161</v>
      </c>
      <c r="D307" s="50"/>
    </row>
    <row r="308" spans="1:4" x14ac:dyDescent="0.25">
      <c r="A308" s="12" t="str">
        <f t="shared" si="7"/>
        <v>A2250.2</v>
      </c>
      <c r="B308" s="150" t="e">
        <f t="shared" si="8"/>
        <v>#DIV/0!</v>
      </c>
      <c r="C308" s="50" t="s">
        <v>162</v>
      </c>
      <c r="D308" s="50"/>
    </row>
    <row r="309" spans="1:4" x14ac:dyDescent="0.25">
      <c r="A309" s="12" t="str">
        <f t="shared" si="7"/>
        <v xml:space="preserve">A2250.4 </v>
      </c>
      <c r="B309" s="150" t="e">
        <f t="shared" si="8"/>
        <v>#DIV/0!</v>
      </c>
      <c r="C309" s="50" t="s">
        <v>163</v>
      </c>
      <c r="D309" s="50"/>
    </row>
    <row r="310" spans="1:4" x14ac:dyDescent="0.25">
      <c r="A310" s="12" t="str">
        <f t="shared" si="7"/>
        <v xml:space="preserve">A2250.45 </v>
      </c>
      <c r="B310" s="150" t="e">
        <f t="shared" si="8"/>
        <v>#DIV/0!</v>
      </c>
      <c r="C310" s="50" t="s">
        <v>164</v>
      </c>
      <c r="D310" s="50"/>
    </row>
    <row r="311" spans="1:4" x14ac:dyDescent="0.25">
      <c r="A311" s="12" t="str">
        <f t="shared" si="7"/>
        <v xml:space="preserve">A2250.471 </v>
      </c>
      <c r="B311" s="150" t="e">
        <f t="shared" si="8"/>
        <v>#DIV/0!</v>
      </c>
      <c r="C311" s="50" t="s">
        <v>165</v>
      </c>
      <c r="D311" s="50"/>
    </row>
    <row r="312" spans="1:4" x14ac:dyDescent="0.25">
      <c r="A312" s="12" t="str">
        <f t="shared" si="7"/>
        <v xml:space="preserve">A2250.472 </v>
      </c>
      <c r="B312" s="150" t="e">
        <f t="shared" si="8"/>
        <v>#DIV/0!</v>
      </c>
      <c r="C312" s="50" t="s">
        <v>166</v>
      </c>
      <c r="D312" s="50"/>
    </row>
    <row r="313" spans="1:4" x14ac:dyDescent="0.25">
      <c r="A313" s="12" t="str">
        <f t="shared" si="7"/>
        <v xml:space="preserve">A2250.473 </v>
      </c>
      <c r="B313" s="150" t="e">
        <f t="shared" si="8"/>
        <v>#DIV/0!</v>
      </c>
      <c r="C313" s="50" t="s">
        <v>167</v>
      </c>
      <c r="D313" s="50"/>
    </row>
    <row r="314" spans="1:4" x14ac:dyDescent="0.25">
      <c r="A314" s="12" t="str">
        <f t="shared" si="7"/>
        <v xml:space="preserve">A2250.48 </v>
      </c>
      <c r="B314" s="150" t="e">
        <f t="shared" si="8"/>
        <v>#DIV/0!</v>
      </c>
      <c r="C314" s="50" t="s">
        <v>168</v>
      </c>
      <c r="D314" s="50"/>
    </row>
    <row r="315" spans="1:4" x14ac:dyDescent="0.25">
      <c r="A315" s="12" t="str">
        <f t="shared" si="7"/>
        <v xml:space="preserve">A2250.49 </v>
      </c>
      <c r="B315" s="150" t="e">
        <f t="shared" si="8"/>
        <v>#DIV/0!</v>
      </c>
      <c r="C315" s="50" t="s">
        <v>169</v>
      </c>
      <c r="D315" s="50"/>
    </row>
    <row r="316" spans="1:4" x14ac:dyDescent="0.25">
      <c r="A316" s="12" t="str">
        <f t="shared" si="7"/>
        <v>F2253.15</v>
      </c>
      <c r="B316" s="150" t="e">
        <f>+B267*(1-B$301)</f>
        <v>#DIV/0!</v>
      </c>
      <c r="C316" s="50" t="s">
        <v>1880</v>
      </c>
      <c r="D316" s="50"/>
    </row>
    <row r="317" spans="1:4" x14ac:dyDescent="0.25">
      <c r="A317" s="12" t="str">
        <f t="shared" si="7"/>
        <v>F2253.16</v>
      </c>
      <c r="B317" s="150" t="e">
        <f t="shared" ref="B317:B333" si="9">+B268*(1-B$301)</f>
        <v>#DIV/0!</v>
      </c>
      <c r="C317" s="50" t="s">
        <v>1881</v>
      </c>
      <c r="D317" s="50"/>
    </row>
    <row r="318" spans="1:4" x14ac:dyDescent="0.25">
      <c r="A318" s="12" t="str">
        <f t="shared" si="7"/>
        <v>F2253.2</v>
      </c>
      <c r="B318" s="150" t="e">
        <f t="shared" si="9"/>
        <v>#DIV/0!</v>
      </c>
      <c r="C318" s="50" t="s">
        <v>1882</v>
      </c>
      <c r="D318" s="50"/>
    </row>
    <row r="319" spans="1:4" x14ac:dyDescent="0.25">
      <c r="A319" s="12" t="str">
        <f t="shared" si="7"/>
        <v>F2253.4</v>
      </c>
      <c r="B319" s="150" t="e">
        <f t="shared" si="9"/>
        <v>#DIV/0!</v>
      </c>
      <c r="C319" s="50" t="s">
        <v>1883</v>
      </c>
      <c r="D319" s="50"/>
    </row>
    <row r="320" spans="1:4" x14ac:dyDescent="0.25">
      <c r="A320" s="12" t="str">
        <f t="shared" si="7"/>
        <v>F2253.45</v>
      </c>
      <c r="B320" s="150" t="e">
        <f t="shared" si="9"/>
        <v>#DIV/0!</v>
      </c>
      <c r="C320" s="50" t="s">
        <v>1884</v>
      </c>
      <c r="D320" s="50"/>
    </row>
    <row r="321" spans="1:5" x14ac:dyDescent="0.25">
      <c r="A321" s="12" t="str">
        <f t="shared" si="7"/>
        <v>F2253.471</v>
      </c>
      <c r="B321" s="150" t="e">
        <f t="shared" si="9"/>
        <v>#DIV/0!</v>
      </c>
      <c r="C321" s="50" t="s">
        <v>1885</v>
      </c>
      <c r="D321" s="50"/>
    </row>
    <row r="322" spans="1:5" x14ac:dyDescent="0.25">
      <c r="A322" s="12" t="str">
        <f t="shared" si="7"/>
        <v>F2253.472</v>
      </c>
      <c r="B322" s="150" t="e">
        <f t="shared" si="9"/>
        <v>#DIV/0!</v>
      </c>
      <c r="C322" s="50" t="s">
        <v>1886</v>
      </c>
      <c r="D322" s="50"/>
    </row>
    <row r="323" spans="1:5" x14ac:dyDescent="0.25">
      <c r="A323" s="12" t="str">
        <f t="shared" si="7"/>
        <v>F2253.48</v>
      </c>
      <c r="B323" s="150" t="e">
        <f t="shared" si="9"/>
        <v>#DIV/0!</v>
      </c>
      <c r="C323" s="50" t="s">
        <v>1887</v>
      </c>
      <c r="D323" s="50"/>
    </row>
    <row r="324" spans="1:5" x14ac:dyDescent="0.25">
      <c r="A324" s="12" t="str">
        <f t="shared" si="7"/>
        <v>F2253.49</v>
      </c>
      <c r="B324" s="150" t="e">
        <f t="shared" si="9"/>
        <v>#DIV/0!</v>
      </c>
      <c r="C324" s="50" t="s">
        <v>1888</v>
      </c>
      <c r="D324" s="50"/>
    </row>
    <row r="325" spans="1:5" x14ac:dyDescent="0.25">
      <c r="A325" s="12" t="str">
        <f t="shared" si="7"/>
        <v>F2253.8</v>
      </c>
      <c r="B325" s="150" t="e">
        <f t="shared" si="9"/>
        <v>#DIV/0!</v>
      </c>
      <c r="C325" s="50" t="s">
        <v>1889</v>
      </c>
      <c r="D325" s="50"/>
    </row>
    <row r="326" spans="1:5" x14ac:dyDescent="0.25">
      <c r="A326" s="12" t="str">
        <f t="shared" si="7"/>
        <v>F5511.16 (Excluding Trans Supv Office)</v>
      </c>
      <c r="B326" s="150" t="e">
        <f t="shared" si="9"/>
        <v>#DIV/0!</v>
      </c>
      <c r="C326" s="50" t="s">
        <v>1890</v>
      </c>
      <c r="D326" s="50"/>
    </row>
    <row r="327" spans="1:5" x14ac:dyDescent="0.25">
      <c r="A327" s="12" t="str">
        <f t="shared" si="7"/>
        <v>F5511.16 (Trans Supervisor Office)</v>
      </c>
      <c r="B327" s="150" t="e">
        <f t="shared" si="9"/>
        <v>#DIV/0!</v>
      </c>
      <c r="C327" s="50" t="s">
        <v>1890</v>
      </c>
      <c r="D327" s="50"/>
    </row>
    <row r="328" spans="1:5" x14ac:dyDescent="0.25">
      <c r="A328" s="12" t="str">
        <f t="shared" si="7"/>
        <v>F5511.4</v>
      </c>
      <c r="B328" s="150" t="e">
        <f t="shared" si="9"/>
        <v>#DIV/0!</v>
      </c>
      <c r="C328" s="50" t="s">
        <v>1891</v>
      </c>
      <c r="D328" s="50"/>
    </row>
    <row r="329" spans="1:5" x14ac:dyDescent="0.25">
      <c r="A329" s="12" t="str">
        <f t="shared" si="7"/>
        <v>F5511.45</v>
      </c>
      <c r="B329" s="150" t="e">
        <f t="shared" si="9"/>
        <v>#DIV/0!</v>
      </c>
      <c r="C329" s="50" t="s">
        <v>1892</v>
      </c>
      <c r="D329" s="50"/>
    </row>
    <row r="330" spans="1:5" x14ac:dyDescent="0.25">
      <c r="A330" s="12" t="str">
        <f t="shared" si="7"/>
        <v>F5511.8</v>
      </c>
      <c r="B330" s="150" t="e">
        <f t="shared" si="9"/>
        <v>#DIV/0!</v>
      </c>
      <c r="C330" s="50" t="s">
        <v>1893</v>
      </c>
      <c r="D330" s="50"/>
    </row>
    <row r="331" spans="1:5" x14ac:dyDescent="0.25">
      <c r="A331" s="12" t="str">
        <f t="shared" si="7"/>
        <v>F5541.4</v>
      </c>
      <c r="B331" s="150" t="e">
        <f t="shared" si="9"/>
        <v>#DIV/0!</v>
      </c>
      <c r="C331" s="50" t="s">
        <v>1894</v>
      </c>
      <c r="D331" s="50"/>
    </row>
    <row r="332" spans="1:5" x14ac:dyDescent="0.25">
      <c r="A332" s="12" t="str">
        <f t="shared" si="7"/>
        <v>F5551.4</v>
      </c>
      <c r="B332" s="150" t="e">
        <f t="shared" si="9"/>
        <v>#DIV/0!</v>
      </c>
      <c r="C332" s="50" t="s">
        <v>1895</v>
      </c>
      <c r="D332" s="50"/>
    </row>
    <row r="333" spans="1:5" x14ac:dyDescent="0.25">
      <c r="A333" s="12" t="str">
        <f t="shared" si="7"/>
        <v>F5582.49</v>
      </c>
      <c r="B333" s="150" t="e">
        <f t="shared" si="9"/>
        <v>#DIV/0!</v>
      </c>
      <c r="C333" s="50" t="s">
        <v>1896</v>
      </c>
      <c r="D333" s="50"/>
    </row>
    <row r="334" spans="1:5" ht="15.75" thickBot="1" x14ac:dyDescent="0.3">
      <c r="A334" s="12"/>
      <c r="B334" s="36"/>
      <c r="C334" s="50"/>
      <c r="D334" s="50"/>
    </row>
    <row r="335" spans="1:5" ht="15.75" thickBot="1" x14ac:dyDescent="0.3">
      <c r="A335" s="151" t="s">
        <v>61</v>
      </c>
      <c r="B335" s="152" t="e">
        <f>SUM(B304:B334)</f>
        <v>#DIV/0!</v>
      </c>
      <c r="C335" s="158" t="s">
        <v>304</v>
      </c>
      <c r="D335" s="159"/>
      <c r="E335" s="160"/>
    </row>
    <row r="336" spans="1:5" ht="16.5" thickTop="1" thickBot="1" x14ac:dyDescent="0.3">
      <c r="A336" s="12"/>
      <c r="B336" s="12"/>
      <c r="C336" s="50"/>
      <c r="D336" s="50"/>
    </row>
    <row r="337" spans="1:5" ht="15.75" thickBot="1" x14ac:dyDescent="0.3">
      <c r="A337" s="153" t="s">
        <v>62</v>
      </c>
      <c r="B337" s="154" t="e">
        <f>+B335/B288</f>
        <v>#DIV/0!</v>
      </c>
      <c r="C337" s="155" t="s">
        <v>305</v>
      </c>
      <c r="D337" s="156"/>
      <c r="E337" s="157"/>
    </row>
    <row r="338" spans="1:5" ht="45.75" thickBot="1" x14ac:dyDescent="0.3">
      <c r="A338" s="12"/>
      <c r="B338" s="161" t="s">
        <v>306</v>
      </c>
      <c r="C338" s="50"/>
      <c r="D338" s="50"/>
    </row>
    <row r="339" spans="1:5" x14ac:dyDescent="0.25">
      <c r="A339" s="16" t="s">
        <v>64</v>
      </c>
      <c r="B339" s="22" t="str">
        <f>+B303</f>
        <v>2022-23</v>
      </c>
      <c r="C339" s="26" t="str">
        <f>+C303</f>
        <v>Account Title for Column H of Tab 11:</v>
      </c>
      <c r="D339" s="50"/>
    </row>
    <row r="340" spans="1:5" x14ac:dyDescent="0.25">
      <c r="A340" s="12" t="s">
        <v>49</v>
      </c>
      <c r="B340" s="150" t="e">
        <f>+B255-B304</f>
        <v>#DIV/0!</v>
      </c>
      <c r="C340" s="50" t="s">
        <v>181</v>
      </c>
      <c r="D340" s="50"/>
    </row>
    <row r="341" spans="1:5" x14ac:dyDescent="0.25">
      <c r="A341" s="12" t="s">
        <v>41</v>
      </c>
      <c r="B341" s="150"/>
      <c r="C341" s="50"/>
      <c r="D341" s="50"/>
    </row>
    <row r="342" spans="1:5" x14ac:dyDescent="0.25">
      <c r="A342" s="12" t="str">
        <f>+A306</f>
        <v xml:space="preserve">A2250.15 </v>
      </c>
      <c r="B342" s="150" t="e">
        <f t="shared" ref="B342:B369" si="10">+B257-B306</f>
        <v>#DIV/0!</v>
      </c>
      <c r="C342" s="50" t="s">
        <v>160</v>
      </c>
      <c r="D342" s="50"/>
    </row>
    <row r="343" spans="1:5" x14ac:dyDescent="0.25">
      <c r="A343" s="12" t="str">
        <f t="shared" ref="A343:A363" si="11">+A307</f>
        <v xml:space="preserve">A2250.16 </v>
      </c>
      <c r="B343" s="150" t="e">
        <f t="shared" si="10"/>
        <v>#DIV/0!</v>
      </c>
      <c r="C343" s="50" t="s">
        <v>161</v>
      </c>
      <c r="D343" s="50"/>
    </row>
    <row r="344" spans="1:5" x14ac:dyDescent="0.25">
      <c r="A344" s="12" t="str">
        <f t="shared" si="11"/>
        <v>A2250.2</v>
      </c>
      <c r="B344" s="150" t="e">
        <f t="shared" si="10"/>
        <v>#DIV/0!</v>
      </c>
      <c r="C344" s="50" t="s">
        <v>162</v>
      </c>
      <c r="D344" s="50"/>
    </row>
    <row r="345" spans="1:5" x14ac:dyDescent="0.25">
      <c r="A345" s="12" t="str">
        <f t="shared" si="11"/>
        <v xml:space="preserve">A2250.4 </v>
      </c>
      <c r="B345" s="150" t="e">
        <f t="shared" si="10"/>
        <v>#DIV/0!</v>
      </c>
      <c r="C345" s="50" t="s">
        <v>163</v>
      </c>
      <c r="D345" s="50"/>
    </row>
    <row r="346" spans="1:5" x14ac:dyDescent="0.25">
      <c r="A346" s="12" t="str">
        <f t="shared" si="11"/>
        <v xml:space="preserve">A2250.45 </v>
      </c>
      <c r="B346" s="150" t="e">
        <f t="shared" si="10"/>
        <v>#DIV/0!</v>
      </c>
      <c r="C346" s="50" t="s">
        <v>164</v>
      </c>
      <c r="D346" s="50"/>
    </row>
    <row r="347" spans="1:5" x14ac:dyDescent="0.25">
      <c r="A347" s="12" t="str">
        <f t="shared" si="11"/>
        <v xml:space="preserve">A2250.471 </v>
      </c>
      <c r="B347" s="150" t="e">
        <f t="shared" si="10"/>
        <v>#DIV/0!</v>
      </c>
      <c r="C347" s="50" t="s">
        <v>165</v>
      </c>
      <c r="D347" s="50"/>
    </row>
    <row r="348" spans="1:5" x14ac:dyDescent="0.25">
      <c r="A348" s="12" t="str">
        <f t="shared" si="11"/>
        <v xml:space="preserve">A2250.472 </v>
      </c>
      <c r="B348" s="150" t="e">
        <f t="shared" si="10"/>
        <v>#DIV/0!</v>
      </c>
      <c r="C348" s="50" t="s">
        <v>166</v>
      </c>
      <c r="D348" s="50"/>
    </row>
    <row r="349" spans="1:5" x14ac:dyDescent="0.25">
      <c r="A349" s="12" t="str">
        <f t="shared" si="11"/>
        <v xml:space="preserve">A2250.473 </v>
      </c>
      <c r="B349" s="150" t="e">
        <f t="shared" si="10"/>
        <v>#DIV/0!</v>
      </c>
      <c r="C349" s="50" t="s">
        <v>167</v>
      </c>
      <c r="D349" s="50"/>
    </row>
    <row r="350" spans="1:5" x14ac:dyDescent="0.25">
      <c r="A350" s="12" t="str">
        <f t="shared" si="11"/>
        <v xml:space="preserve">A2250.48 </v>
      </c>
      <c r="B350" s="150" t="e">
        <f t="shared" si="10"/>
        <v>#DIV/0!</v>
      </c>
      <c r="C350" s="50" t="s">
        <v>168</v>
      </c>
      <c r="D350" s="50"/>
    </row>
    <row r="351" spans="1:5" x14ac:dyDescent="0.25">
      <c r="A351" s="12" t="str">
        <f t="shared" si="11"/>
        <v xml:space="preserve">A2250.49 </v>
      </c>
      <c r="B351" s="150" t="e">
        <f t="shared" si="10"/>
        <v>#DIV/0!</v>
      </c>
      <c r="C351" s="50" t="s">
        <v>169</v>
      </c>
      <c r="D351" s="50"/>
    </row>
    <row r="352" spans="1:5" x14ac:dyDescent="0.25">
      <c r="A352" s="12" t="str">
        <f t="shared" si="11"/>
        <v>F2253.15</v>
      </c>
      <c r="B352" s="150" t="e">
        <f t="shared" si="10"/>
        <v>#DIV/0!</v>
      </c>
      <c r="C352" s="50" t="s">
        <v>1880</v>
      </c>
      <c r="D352" s="50"/>
    </row>
    <row r="353" spans="1:4" x14ac:dyDescent="0.25">
      <c r="A353" s="12" t="str">
        <f t="shared" si="11"/>
        <v>F2253.16</v>
      </c>
      <c r="B353" s="150" t="e">
        <f t="shared" si="10"/>
        <v>#DIV/0!</v>
      </c>
      <c r="C353" s="50" t="s">
        <v>1881</v>
      </c>
      <c r="D353" s="50"/>
    </row>
    <row r="354" spans="1:4" x14ac:dyDescent="0.25">
      <c r="A354" s="12" t="str">
        <f t="shared" si="11"/>
        <v>F2253.2</v>
      </c>
      <c r="B354" s="150" t="e">
        <f t="shared" si="10"/>
        <v>#DIV/0!</v>
      </c>
      <c r="C354" s="50" t="s">
        <v>1882</v>
      </c>
      <c r="D354" s="50"/>
    </row>
    <row r="355" spans="1:4" x14ac:dyDescent="0.25">
      <c r="A355" s="12" t="str">
        <f t="shared" si="11"/>
        <v>F2253.4</v>
      </c>
      <c r="B355" s="150" t="e">
        <f t="shared" si="10"/>
        <v>#DIV/0!</v>
      </c>
      <c r="C355" s="50" t="s">
        <v>1883</v>
      </c>
      <c r="D355" s="50"/>
    </row>
    <row r="356" spans="1:4" x14ac:dyDescent="0.25">
      <c r="A356" s="12" t="str">
        <f t="shared" si="11"/>
        <v>F2253.45</v>
      </c>
      <c r="B356" s="150" t="e">
        <f t="shared" si="10"/>
        <v>#DIV/0!</v>
      </c>
      <c r="C356" s="50" t="s">
        <v>1884</v>
      </c>
      <c r="D356" s="50"/>
    </row>
    <row r="357" spans="1:4" x14ac:dyDescent="0.25">
      <c r="A357" s="12" t="str">
        <f t="shared" si="11"/>
        <v>F2253.471</v>
      </c>
      <c r="B357" s="150" t="e">
        <f t="shared" si="10"/>
        <v>#DIV/0!</v>
      </c>
      <c r="C357" s="50" t="s">
        <v>1885</v>
      </c>
      <c r="D357" s="50"/>
    </row>
    <row r="358" spans="1:4" x14ac:dyDescent="0.25">
      <c r="A358" s="12" t="str">
        <f t="shared" si="11"/>
        <v>F2253.472</v>
      </c>
      <c r="B358" s="150" t="e">
        <f t="shared" si="10"/>
        <v>#DIV/0!</v>
      </c>
      <c r="C358" s="50" t="s">
        <v>1886</v>
      </c>
      <c r="D358" s="50"/>
    </row>
    <row r="359" spans="1:4" x14ac:dyDescent="0.25">
      <c r="A359" s="12" t="str">
        <f t="shared" si="11"/>
        <v>F2253.48</v>
      </c>
      <c r="B359" s="150" t="e">
        <f t="shared" si="10"/>
        <v>#DIV/0!</v>
      </c>
      <c r="C359" s="50" t="s">
        <v>1887</v>
      </c>
      <c r="D359" s="50"/>
    </row>
    <row r="360" spans="1:4" x14ac:dyDescent="0.25">
      <c r="A360" s="12" t="str">
        <f t="shared" si="11"/>
        <v>F2253.49</v>
      </c>
      <c r="B360" s="150" t="e">
        <f t="shared" si="10"/>
        <v>#DIV/0!</v>
      </c>
      <c r="C360" s="50" t="s">
        <v>1888</v>
      </c>
      <c r="D360" s="50"/>
    </row>
    <row r="361" spans="1:4" x14ac:dyDescent="0.25">
      <c r="A361" s="12" t="str">
        <f t="shared" si="11"/>
        <v>F2253.8</v>
      </c>
      <c r="B361" s="150" t="e">
        <f t="shared" si="10"/>
        <v>#DIV/0!</v>
      </c>
      <c r="C361" s="50" t="s">
        <v>1889</v>
      </c>
      <c r="D361" s="50"/>
    </row>
    <row r="362" spans="1:4" x14ac:dyDescent="0.25">
      <c r="A362" s="12" t="str">
        <f t="shared" si="11"/>
        <v>F5511.16 (Excluding Trans Supv Office)</v>
      </c>
      <c r="B362" s="150" t="e">
        <f t="shared" si="10"/>
        <v>#DIV/0!</v>
      </c>
      <c r="C362" s="50" t="s">
        <v>1890</v>
      </c>
      <c r="D362" s="50"/>
    </row>
    <row r="363" spans="1:4" x14ac:dyDescent="0.25">
      <c r="A363" s="12" t="str">
        <f t="shared" si="11"/>
        <v>F5511.16 (Trans Supervisor Office)</v>
      </c>
      <c r="B363" s="150" t="e">
        <f t="shared" si="10"/>
        <v>#DIV/0!</v>
      </c>
      <c r="C363" s="50" t="s">
        <v>1890</v>
      </c>
      <c r="D363" s="50"/>
    </row>
    <row r="364" spans="1:4" x14ac:dyDescent="0.25">
      <c r="A364" s="12" t="str">
        <f>+A328</f>
        <v>F5511.4</v>
      </c>
      <c r="B364" s="150" t="e">
        <f t="shared" si="10"/>
        <v>#DIV/0!</v>
      </c>
      <c r="C364" s="50" t="s">
        <v>1891</v>
      </c>
      <c r="D364" s="50"/>
    </row>
    <row r="365" spans="1:4" x14ac:dyDescent="0.25">
      <c r="A365" s="12" t="str">
        <f>+A329</f>
        <v>F5511.45</v>
      </c>
      <c r="B365" s="150" t="e">
        <f t="shared" si="10"/>
        <v>#DIV/0!</v>
      </c>
      <c r="C365" s="50" t="s">
        <v>1892</v>
      </c>
      <c r="D365" s="50"/>
    </row>
    <row r="366" spans="1:4" x14ac:dyDescent="0.25">
      <c r="A366" s="12" t="str">
        <f>+A330</f>
        <v>F5511.8</v>
      </c>
      <c r="B366" s="150" t="e">
        <f t="shared" si="10"/>
        <v>#DIV/0!</v>
      </c>
      <c r="C366" s="50" t="s">
        <v>1893</v>
      </c>
      <c r="D366" s="50"/>
    </row>
    <row r="367" spans="1:4" x14ac:dyDescent="0.25">
      <c r="A367" s="12" t="str">
        <f t="shared" ref="A367:A369" si="12">+A331</f>
        <v>F5541.4</v>
      </c>
      <c r="B367" s="150" t="e">
        <f t="shared" si="10"/>
        <v>#DIV/0!</v>
      </c>
      <c r="C367" s="50" t="s">
        <v>1894</v>
      </c>
      <c r="D367" s="50"/>
    </row>
    <row r="368" spans="1:4" x14ac:dyDescent="0.25">
      <c r="A368" s="12" t="str">
        <f t="shared" si="12"/>
        <v>F5551.4</v>
      </c>
      <c r="B368" s="150" t="e">
        <f t="shared" si="10"/>
        <v>#DIV/0!</v>
      </c>
      <c r="C368" s="50" t="s">
        <v>1895</v>
      </c>
      <c r="D368" s="50"/>
    </row>
    <row r="369" spans="1:5" x14ac:dyDescent="0.25">
      <c r="A369" s="12" t="str">
        <f t="shared" si="12"/>
        <v>F5582.49</v>
      </c>
      <c r="B369" s="150" t="e">
        <f t="shared" si="10"/>
        <v>#DIV/0!</v>
      </c>
      <c r="C369" s="50" t="s">
        <v>1896</v>
      </c>
      <c r="D369" s="50"/>
    </row>
    <row r="370" spans="1:5" x14ac:dyDescent="0.25">
      <c r="A370" s="12"/>
      <c r="B370" s="36"/>
      <c r="C370" s="50"/>
      <c r="D370" s="50"/>
    </row>
    <row r="371" spans="1:5" ht="15.75" thickBot="1" x14ac:dyDescent="0.3">
      <c r="A371" s="151" t="s">
        <v>65</v>
      </c>
      <c r="B371" s="152" t="e">
        <f>SUM(B340:B370)</f>
        <v>#DIV/0!</v>
      </c>
      <c r="C371" s="50"/>
      <c r="D371" s="50"/>
    </row>
    <row r="372" spans="1:5" ht="15.75" thickTop="1" x14ac:dyDescent="0.25">
      <c r="A372" s="172"/>
      <c r="B372" s="173"/>
      <c r="C372" s="50"/>
      <c r="D372" s="50"/>
    </row>
    <row r="373" spans="1:5" ht="15.75" thickBot="1" x14ac:dyDescent="0.3">
      <c r="A373" s="12"/>
      <c r="B373" s="41"/>
      <c r="C373" s="50"/>
      <c r="D373" s="50"/>
    </row>
    <row r="374" spans="1:5" ht="15.75" thickBot="1" x14ac:dyDescent="0.3">
      <c r="A374" s="104" t="s">
        <v>82</v>
      </c>
      <c r="B374" s="22" t="str">
        <f>+B339</f>
        <v>2022-23</v>
      </c>
      <c r="C374" s="50"/>
      <c r="D374" s="50"/>
    </row>
    <row r="375" spans="1:5" ht="15.75" thickBot="1" x14ac:dyDescent="0.3">
      <c r="A375" s="12"/>
      <c r="B375" s="41"/>
      <c r="C375" s="50"/>
      <c r="D375" s="50"/>
    </row>
    <row r="376" spans="1:5" ht="15.75" thickBot="1" x14ac:dyDescent="0.3">
      <c r="A376" s="12" t="str">
        <f>A137</f>
        <v>Section 611 - Original Allocation</v>
      </c>
      <c r="B376" s="150">
        <f>B137</f>
        <v>0</v>
      </c>
      <c r="C376" s="229" t="s">
        <v>1864</v>
      </c>
      <c r="D376" s="230"/>
      <c r="E376" s="231"/>
    </row>
    <row r="377" spans="1:5" ht="15.75" thickBot="1" x14ac:dyDescent="0.3">
      <c r="A377" s="12"/>
      <c r="B377" s="41"/>
    </row>
    <row r="378" spans="1:5" ht="15.75" thickBot="1" x14ac:dyDescent="0.3">
      <c r="A378" s="12" t="str">
        <f>A139</f>
        <v>Section 619 - Original Allocation</v>
      </c>
      <c r="B378" s="150">
        <f>B139</f>
        <v>0</v>
      </c>
      <c r="C378" s="102" t="s">
        <v>1865</v>
      </c>
      <c r="D378" s="103"/>
      <c r="E378" s="103"/>
    </row>
    <row r="379" spans="1:5" x14ac:dyDescent="0.25">
      <c r="A379" s="12"/>
      <c r="B379" s="36"/>
    </row>
    <row r="381" spans="1:5" x14ac:dyDescent="0.25">
      <c r="B381" s="44" t="e">
        <f>+B371+B335-B286</f>
        <v>#DIV/0!</v>
      </c>
    </row>
    <row r="384" spans="1:5" x14ac:dyDescent="0.25">
      <c r="B384" s="51" t="s">
        <v>190</v>
      </c>
    </row>
    <row r="385" spans="2:2" x14ac:dyDescent="0.25">
      <c r="B385" s="52" t="s">
        <v>191</v>
      </c>
    </row>
    <row r="386" spans="2:2" x14ac:dyDescent="0.25">
      <c r="B386" s="52" t="s">
        <v>192</v>
      </c>
    </row>
  </sheetData>
  <mergeCells count="9">
    <mergeCell ref="C287:H287"/>
    <mergeCell ref="C290:I290"/>
    <mergeCell ref="C301:I301"/>
    <mergeCell ref="C376:E376"/>
    <mergeCell ref="D102:H107"/>
    <mergeCell ref="D109:H112"/>
    <mergeCell ref="D250:I250"/>
    <mergeCell ref="D252:I252"/>
    <mergeCell ref="C286:I286"/>
  </mergeCells>
  <hyperlinks>
    <hyperlink ref="D120" r:id="rId1" display="https://www.nysed.gov/sites/default/files/programs/special-education/2022-23-student-with-disabilities-child-count-compliance-standard.pdf" xr:uid="{782289C3-E9D8-4F6D-94E7-1073EC5C9029}"/>
    <hyperlink ref="D138" r:id="rId2" xr:uid="{3151BDCB-889C-4E1C-BA26-3F9947D823DC}"/>
  </hyperlinks>
  <pageMargins left="0.25" right="0.25" top="0.75" bottom="0.5" header="0.3" footer="0.3"/>
  <pageSetup scale="86" fitToHeight="0" orientation="landscape" verticalDpi="0" r:id="rId3"/>
  <rowBreaks count="5" manualBreakCount="5">
    <brk id="122" max="16383" man="1"/>
    <brk id="240" max="16383" man="1"/>
    <brk id="301" max="16383" man="1"/>
    <brk id="337" max="16383" man="1"/>
    <brk id="373" max="16383" man="1"/>
  </rowBreaks>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DFC2D-3135-4BF2-B120-D55E05F18B79}">
  <dimension ref="A1:U217"/>
  <sheetViews>
    <sheetView workbookViewId="0">
      <selection activeCell="I209" sqref="I209"/>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 min="13" max="13" width="4.5703125" customWidth="1"/>
  </cols>
  <sheetData>
    <row r="1" spans="1:11" x14ac:dyDescent="0.25">
      <c r="A1" t="s">
        <v>73</v>
      </c>
      <c r="C1" s="65"/>
    </row>
    <row r="2" spans="1:11" x14ac:dyDescent="0.25">
      <c r="A2" s="82" t="s">
        <v>212</v>
      </c>
      <c r="B2" s="82"/>
      <c r="C2" s="94" t="s">
        <v>1867</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1822</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c r="N22" s="142" t="s">
        <v>1878</v>
      </c>
    </row>
    <row r="23" spans="1:21" ht="15" customHeight="1" x14ac:dyDescent="0.25">
      <c r="A23" s="3" t="s">
        <v>145</v>
      </c>
      <c r="C23" s="56"/>
      <c r="D23" s="1"/>
      <c r="N23" s="182" t="s">
        <v>1717</v>
      </c>
      <c r="O23" s="182"/>
      <c r="P23" s="182"/>
      <c r="Q23" s="182"/>
      <c r="R23" s="182"/>
      <c r="S23" s="182"/>
      <c r="T23" s="182"/>
      <c r="U23" s="182"/>
    </row>
    <row r="24" spans="1:21" x14ac:dyDescent="0.25">
      <c r="A24" s="3" t="s">
        <v>1</v>
      </c>
      <c r="C24" s="56"/>
      <c r="D24" s="1"/>
      <c r="F24" t="s">
        <v>1868</v>
      </c>
      <c r="N24" s="182"/>
      <c r="O24" s="182"/>
      <c r="P24" s="182"/>
      <c r="Q24" s="182"/>
      <c r="R24" s="182"/>
      <c r="S24" s="182"/>
      <c r="T24" s="182"/>
      <c r="U24" s="182"/>
    </row>
    <row r="25" spans="1:21" x14ac:dyDescent="0.25">
      <c r="A25" s="3" t="s">
        <v>6</v>
      </c>
      <c r="C25" s="56"/>
      <c r="D25" s="1"/>
      <c r="F25" t="s">
        <v>1869</v>
      </c>
    </row>
    <row r="26" spans="1:21" x14ac:dyDescent="0.25">
      <c r="A26" s="3" t="s">
        <v>147</v>
      </c>
      <c r="C26" s="56"/>
      <c r="D26" s="1"/>
      <c r="F26" t="s">
        <v>1870</v>
      </c>
    </row>
    <row r="27" spans="1:21" x14ac:dyDescent="0.25">
      <c r="A27" s="3" t="s">
        <v>146</v>
      </c>
      <c r="C27" s="56"/>
      <c r="D27" s="1"/>
    </row>
    <row r="28" spans="1:21" x14ac:dyDescent="0.25">
      <c r="A28" s="3" t="s">
        <v>0</v>
      </c>
      <c r="C28" s="56"/>
      <c r="D28" s="1"/>
      <c r="O28" s="140"/>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2024-25 Budget</v>
      </c>
      <c r="D36" s="1"/>
      <c r="E36" t="s">
        <v>1871</v>
      </c>
    </row>
    <row r="37" spans="1:5" x14ac:dyDescent="0.25">
      <c r="A37" s="3" t="s">
        <v>217</v>
      </c>
      <c r="C37" s="60"/>
      <c r="D37" s="1"/>
      <c r="E37" t="s">
        <v>1872</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2024-25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1873</v>
      </c>
    </row>
    <row r="45" spans="1:5" x14ac:dyDescent="0.25">
      <c r="A45" s="3" t="s">
        <v>153</v>
      </c>
      <c r="C45" s="66"/>
      <c r="D45" s="1"/>
      <c r="E45" t="s">
        <v>1874</v>
      </c>
    </row>
    <row r="46" spans="1:5" x14ac:dyDescent="0.25">
      <c r="A46" s="83" t="s">
        <v>221</v>
      </c>
      <c r="B46" s="98"/>
      <c r="C46" s="33"/>
      <c r="D46" s="1"/>
      <c r="E46" t="s">
        <v>1875</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73.5" customHeight="1" thickBot="1" x14ac:dyDescent="0.55000000000000004">
      <c r="A50" s="14" t="s">
        <v>1716</v>
      </c>
      <c r="B50" s="100"/>
      <c r="C50" s="58"/>
      <c r="D50" s="1"/>
      <c r="E50" s="207" t="s">
        <v>1879</v>
      </c>
      <c r="F50" s="207"/>
      <c r="G50" s="207"/>
      <c r="H50" s="207"/>
      <c r="I50" s="207"/>
      <c r="J50" s="207"/>
      <c r="K50" s="135" t="s">
        <v>1718</v>
      </c>
    </row>
    <row r="51" spans="1:11" ht="15.75" thickBot="1" x14ac:dyDescent="0.3">
      <c r="D51" s="1"/>
    </row>
    <row r="52" spans="1:11" x14ac:dyDescent="0.25">
      <c r="A52" s="19" t="s">
        <v>76</v>
      </c>
      <c r="B52" s="97"/>
      <c r="C52" s="49" t="str">
        <f>+C40</f>
        <v>2024-25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2024-25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the portion of A2250 codes noted above</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2024-25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2024-25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1880</v>
      </c>
      <c r="F99" s="50"/>
    </row>
    <row r="100" spans="1:6" x14ac:dyDescent="0.25">
      <c r="A100" s="12" t="str">
        <f t="shared" si="3"/>
        <v>F2253.16</v>
      </c>
      <c r="B100" s="12"/>
      <c r="C100" s="74">
        <f t="shared" si="4"/>
        <v>0</v>
      </c>
      <c r="D100" s="36"/>
      <c r="E100" s="50" t="s">
        <v>1881</v>
      </c>
      <c r="F100" s="50"/>
    </row>
    <row r="101" spans="1:6" x14ac:dyDescent="0.25">
      <c r="A101" s="12" t="str">
        <f t="shared" si="3"/>
        <v>F2253.2</v>
      </c>
      <c r="B101" s="12"/>
      <c r="C101" s="74">
        <f t="shared" si="4"/>
        <v>0</v>
      </c>
      <c r="D101" s="36"/>
      <c r="E101" s="50" t="s">
        <v>1882</v>
      </c>
      <c r="F101" s="50"/>
    </row>
    <row r="102" spans="1:6" x14ac:dyDescent="0.25">
      <c r="A102" s="12" t="str">
        <f t="shared" si="3"/>
        <v>F2253.4</v>
      </c>
      <c r="B102" s="12"/>
      <c r="C102" s="74">
        <f t="shared" si="4"/>
        <v>0</v>
      </c>
      <c r="D102" s="36"/>
      <c r="E102" s="50" t="s">
        <v>1883</v>
      </c>
      <c r="F102" s="50"/>
    </row>
    <row r="103" spans="1:6" x14ac:dyDescent="0.25">
      <c r="A103" s="12" t="str">
        <f t="shared" si="3"/>
        <v>F2253.45</v>
      </c>
      <c r="B103" s="12"/>
      <c r="C103" s="74">
        <f t="shared" si="4"/>
        <v>0</v>
      </c>
      <c r="D103" s="36"/>
      <c r="E103" s="50" t="s">
        <v>1884</v>
      </c>
      <c r="F103" s="50"/>
    </row>
    <row r="104" spans="1:6" x14ac:dyDescent="0.25">
      <c r="A104" s="12" t="str">
        <f t="shared" si="3"/>
        <v>F2253.471</v>
      </c>
      <c r="B104" s="12"/>
      <c r="C104" s="74">
        <f t="shared" si="4"/>
        <v>0</v>
      </c>
      <c r="D104" s="36"/>
      <c r="E104" s="50" t="s">
        <v>1885</v>
      </c>
      <c r="F104" s="50"/>
    </row>
    <row r="105" spans="1:6" x14ac:dyDescent="0.25">
      <c r="A105" s="12" t="str">
        <f t="shared" si="3"/>
        <v>F2253.472</v>
      </c>
      <c r="B105" s="12"/>
      <c r="C105" s="74">
        <f t="shared" si="4"/>
        <v>0</v>
      </c>
      <c r="D105" s="36"/>
      <c r="E105" s="50" t="s">
        <v>1886</v>
      </c>
      <c r="F105" s="50"/>
    </row>
    <row r="106" spans="1:6" x14ac:dyDescent="0.25">
      <c r="A106" s="12" t="str">
        <f t="shared" si="3"/>
        <v>F2253.48</v>
      </c>
      <c r="B106" s="12"/>
      <c r="C106" s="74">
        <f t="shared" si="4"/>
        <v>0</v>
      </c>
      <c r="D106" s="36"/>
      <c r="E106" s="50" t="s">
        <v>1887</v>
      </c>
      <c r="F106" s="50"/>
    </row>
    <row r="107" spans="1:6" x14ac:dyDescent="0.25">
      <c r="A107" s="12" t="str">
        <f t="shared" si="3"/>
        <v>F2253.49</v>
      </c>
      <c r="B107" s="12"/>
      <c r="C107" s="74">
        <f t="shared" si="4"/>
        <v>0</v>
      </c>
      <c r="D107" s="36"/>
      <c r="E107" s="50" t="s">
        <v>1888</v>
      </c>
      <c r="F107" s="50"/>
    </row>
    <row r="108" spans="1:6" x14ac:dyDescent="0.25">
      <c r="A108" s="12" t="str">
        <f t="shared" si="3"/>
        <v>F2253.8</v>
      </c>
      <c r="B108" s="12"/>
      <c r="C108" s="74">
        <f t="shared" si="4"/>
        <v>0</v>
      </c>
      <c r="D108" s="36"/>
      <c r="E108" s="50" t="s">
        <v>1889</v>
      </c>
      <c r="F108" s="50"/>
    </row>
    <row r="109" spans="1:6" x14ac:dyDescent="0.25">
      <c r="A109" s="12" t="str">
        <f t="shared" si="3"/>
        <v>F5511.16 (Excluding Trans Supv Office)</v>
      </c>
      <c r="B109" s="12"/>
      <c r="C109" s="74">
        <f t="shared" si="4"/>
        <v>0</v>
      </c>
      <c r="D109" s="36"/>
      <c r="E109" s="50" t="s">
        <v>1890</v>
      </c>
      <c r="F109" s="50"/>
    </row>
    <row r="110" spans="1:6" x14ac:dyDescent="0.25">
      <c r="A110" s="12" t="str">
        <f t="shared" si="3"/>
        <v>F5511.16 (Trans Supervisor Office)</v>
      </c>
      <c r="B110" s="12"/>
      <c r="C110" s="74">
        <f t="shared" si="4"/>
        <v>0</v>
      </c>
      <c r="D110" s="36"/>
      <c r="E110" s="50" t="s">
        <v>1890</v>
      </c>
      <c r="F110" s="50"/>
    </row>
    <row r="111" spans="1:6" x14ac:dyDescent="0.25">
      <c r="A111" s="12" t="str">
        <f t="shared" si="3"/>
        <v>F5511.4</v>
      </c>
      <c r="B111" s="12"/>
      <c r="C111" s="74">
        <f t="shared" si="4"/>
        <v>0</v>
      </c>
      <c r="D111" s="36"/>
      <c r="E111" s="50" t="s">
        <v>1891</v>
      </c>
      <c r="F111" s="50"/>
    </row>
    <row r="112" spans="1:6" x14ac:dyDescent="0.25">
      <c r="A112" s="12" t="str">
        <f t="shared" si="3"/>
        <v>F5511.45</v>
      </c>
      <c r="B112" s="12"/>
      <c r="C112" s="74">
        <f t="shared" si="4"/>
        <v>0</v>
      </c>
      <c r="D112" s="36"/>
      <c r="E112" s="50" t="s">
        <v>1892</v>
      </c>
      <c r="F112" s="50"/>
    </row>
    <row r="113" spans="1:6" x14ac:dyDescent="0.25">
      <c r="A113" s="12" t="str">
        <f t="shared" si="3"/>
        <v>F5511.8</v>
      </c>
      <c r="B113" s="12"/>
      <c r="C113" s="74">
        <f t="shared" si="4"/>
        <v>0</v>
      </c>
      <c r="D113" s="36"/>
      <c r="E113" s="50" t="s">
        <v>1893</v>
      </c>
      <c r="F113" s="50"/>
    </row>
    <row r="114" spans="1:6" x14ac:dyDescent="0.25">
      <c r="A114" s="12" t="str">
        <f t="shared" si="3"/>
        <v>F5541.4</v>
      </c>
      <c r="B114" s="12"/>
      <c r="C114" s="74">
        <f t="shared" si="4"/>
        <v>0</v>
      </c>
      <c r="D114" s="36"/>
      <c r="E114" s="50" t="s">
        <v>1894</v>
      </c>
      <c r="F114" s="50"/>
    </row>
    <row r="115" spans="1:6" x14ac:dyDescent="0.25">
      <c r="A115" s="12" t="str">
        <f t="shared" si="3"/>
        <v>F5551.4</v>
      </c>
      <c r="B115" s="12"/>
      <c r="C115" s="74">
        <f t="shared" si="4"/>
        <v>0</v>
      </c>
      <c r="D115" s="36"/>
      <c r="E115" s="50" t="s">
        <v>1895</v>
      </c>
      <c r="F115" s="50"/>
    </row>
    <row r="116" spans="1:6" ht="15.6" customHeight="1" x14ac:dyDescent="0.25">
      <c r="A116" s="12" t="str">
        <f t="shared" si="3"/>
        <v>F5582.49</v>
      </c>
      <c r="B116" s="12"/>
      <c r="C116" s="74">
        <f t="shared" si="4"/>
        <v>0</v>
      </c>
      <c r="D116" s="36"/>
      <c r="E116" s="50" t="s">
        <v>1896</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315</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1876</v>
      </c>
      <c r="D134" s="12"/>
      <c r="E134" s="50"/>
      <c r="F134" s="50"/>
    </row>
    <row r="135" spans="1:9" x14ac:dyDescent="0.25">
      <c r="A135" s="16" t="s">
        <v>56</v>
      </c>
      <c r="B135" s="16"/>
      <c r="C135" s="22" t="str">
        <f>+C40</f>
        <v>2024-25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1880</v>
      </c>
      <c r="F148" s="50"/>
    </row>
    <row r="149" spans="1:6" x14ac:dyDescent="0.25">
      <c r="A149" s="12" t="str">
        <f t="shared" si="6"/>
        <v>F2253.16</v>
      </c>
      <c r="B149" s="12"/>
      <c r="C149" s="71">
        <f t="shared" si="7"/>
        <v>0</v>
      </c>
      <c r="D149" s="36"/>
      <c r="E149" s="50" t="s">
        <v>1881</v>
      </c>
      <c r="F149" s="50"/>
    </row>
    <row r="150" spans="1:6" x14ac:dyDescent="0.25">
      <c r="A150" s="12" t="str">
        <f t="shared" si="6"/>
        <v>F2253.2</v>
      </c>
      <c r="B150" s="12"/>
      <c r="C150" s="71">
        <f t="shared" si="7"/>
        <v>0</v>
      </c>
      <c r="D150" s="36"/>
      <c r="E150" s="50" t="s">
        <v>1882</v>
      </c>
      <c r="F150" s="50"/>
    </row>
    <row r="151" spans="1:6" x14ac:dyDescent="0.25">
      <c r="A151" s="12" t="str">
        <f t="shared" si="6"/>
        <v>F2253.4</v>
      </c>
      <c r="B151" s="12"/>
      <c r="C151" s="71">
        <f t="shared" si="7"/>
        <v>0</v>
      </c>
      <c r="D151" s="36"/>
      <c r="E151" s="50" t="s">
        <v>1883</v>
      </c>
      <c r="F151" s="50"/>
    </row>
    <row r="152" spans="1:6" x14ac:dyDescent="0.25">
      <c r="A152" s="12" t="str">
        <f t="shared" si="6"/>
        <v>F2253.45</v>
      </c>
      <c r="B152" s="12"/>
      <c r="C152" s="71">
        <f t="shared" si="7"/>
        <v>0</v>
      </c>
      <c r="D152" s="36"/>
      <c r="E152" s="50" t="s">
        <v>1884</v>
      </c>
      <c r="F152" s="50"/>
    </row>
    <row r="153" spans="1:6" x14ac:dyDescent="0.25">
      <c r="A153" s="12" t="str">
        <f t="shared" si="6"/>
        <v>F2253.471</v>
      </c>
      <c r="B153" s="12"/>
      <c r="C153" s="71">
        <f t="shared" si="7"/>
        <v>0</v>
      </c>
      <c r="D153" s="36"/>
      <c r="E153" s="50" t="s">
        <v>1885</v>
      </c>
      <c r="F153" s="50"/>
    </row>
    <row r="154" spans="1:6" x14ac:dyDescent="0.25">
      <c r="A154" s="12" t="str">
        <f t="shared" si="6"/>
        <v>F2253.472</v>
      </c>
      <c r="B154" s="12"/>
      <c r="C154" s="71">
        <f t="shared" si="7"/>
        <v>0</v>
      </c>
      <c r="D154" s="36"/>
      <c r="E154" s="50" t="s">
        <v>1886</v>
      </c>
      <c r="F154" s="50"/>
    </row>
    <row r="155" spans="1:6" x14ac:dyDescent="0.25">
      <c r="A155" s="12" t="str">
        <f t="shared" si="6"/>
        <v>F2253.48</v>
      </c>
      <c r="B155" s="12"/>
      <c r="C155" s="71">
        <f t="shared" si="7"/>
        <v>0</v>
      </c>
      <c r="D155" s="36"/>
      <c r="E155" s="50" t="s">
        <v>1887</v>
      </c>
      <c r="F155" s="50"/>
    </row>
    <row r="156" spans="1:6" x14ac:dyDescent="0.25">
      <c r="A156" s="12" t="str">
        <f t="shared" si="6"/>
        <v>F2253.49</v>
      </c>
      <c r="B156" s="12"/>
      <c r="C156" s="71">
        <f t="shared" si="7"/>
        <v>0</v>
      </c>
      <c r="D156" s="36"/>
      <c r="E156" s="50" t="s">
        <v>1888</v>
      </c>
      <c r="F156" s="50"/>
    </row>
    <row r="157" spans="1:6" x14ac:dyDescent="0.25">
      <c r="A157" s="12" t="str">
        <f t="shared" si="6"/>
        <v>F2253.8</v>
      </c>
      <c r="B157" s="12"/>
      <c r="C157" s="71">
        <f t="shared" si="7"/>
        <v>0</v>
      </c>
      <c r="D157" s="36"/>
      <c r="E157" s="50" t="s">
        <v>1889</v>
      </c>
      <c r="F157" s="50"/>
    </row>
    <row r="158" spans="1:6" x14ac:dyDescent="0.25">
      <c r="A158" s="12" t="str">
        <f t="shared" si="6"/>
        <v>F5511.16 (Excluding Trans Supv Office)</v>
      </c>
      <c r="B158" s="12"/>
      <c r="C158" s="71">
        <f t="shared" si="7"/>
        <v>0</v>
      </c>
      <c r="D158" s="36"/>
      <c r="E158" s="50" t="s">
        <v>1890</v>
      </c>
      <c r="F158" s="50"/>
    </row>
    <row r="159" spans="1:6" x14ac:dyDescent="0.25">
      <c r="A159" s="12" t="str">
        <f t="shared" si="6"/>
        <v>F5511.16 (Trans Supervisor Office)</v>
      </c>
      <c r="B159" s="12"/>
      <c r="C159" s="71">
        <f t="shared" si="7"/>
        <v>0</v>
      </c>
      <c r="D159" s="36"/>
      <c r="E159" s="50" t="s">
        <v>1890</v>
      </c>
      <c r="F159" s="50"/>
    </row>
    <row r="160" spans="1:6" x14ac:dyDescent="0.25">
      <c r="A160" s="12" t="str">
        <f t="shared" si="6"/>
        <v>F5511.4</v>
      </c>
      <c r="B160" s="12"/>
      <c r="C160" s="71">
        <f t="shared" si="7"/>
        <v>0</v>
      </c>
      <c r="D160" s="36"/>
      <c r="E160" s="50" t="s">
        <v>1891</v>
      </c>
      <c r="F160" s="50"/>
    </row>
    <row r="161" spans="1:6" x14ac:dyDescent="0.25">
      <c r="A161" s="12" t="str">
        <f t="shared" si="6"/>
        <v>F5511.45</v>
      </c>
      <c r="B161" s="12"/>
      <c r="C161" s="71">
        <f t="shared" si="7"/>
        <v>0</v>
      </c>
      <c r="D161" s="36"/>
      <c r="E161" s="50" t="s">
        <v>1892</v>
      </c>
      <c r="F161" s="50"/>
    </row>
    <row r="162" spans="1:6" x14ac:dyDescent="0.25">
      <c r="A162" s="12" t="str">
        <f t="shared" si="6"/>
        <v>F5511.8</v>
      </c>
      <c r="B162" s="12"/>
      <c r="C162" s="71">
        <f t="shared" si="7"/>
        <v>0</v>
      </c>
      <c r="D162" s="36"/>
      <c r="E162" s="50" t="s">
        <v>1893</v>
      </c>
      <c r="F162" s="50"/>
    </row>
    <row r="163" spans="1:6" x14ac:dyDescent="0.25">
      <c r="A163" s="12" t="str">
        <f t="shared" si="6"/>
        <v>F5541.4</v>
      </c>
      <c r="B163" s="12"/>
      <c r="C163" s="71">
        <f t="shared" si="7"/>
        <v>0</v>
      </c>
      <c r="D163" s="36"/>
      <c r="E163" s="50" t="s">
        <v>1894</v>
      </c>
      <c r="F163" s="50"/>
    </row>
    <row r="164" spans="1:6" x14ac:dyDescent="0.25">
      <c r="A164" s="12" t="str">
        <f t="shared" si="6"/>
        <v>F5551.4</v>
      </c>
      <c r="B164" s="12"/>
      <c r="C164" s="71">
        <f t="shared" si="7"/>
        <v>0</v>
      </c>
      <c r="D164" s="36"/>
      <c r="E164" s="50" t="s">
        <v>1895</v>
      </c>
      <c r="F164" s="50"/>
    </row>
    <row r="165" spans="1:6" x14ac:dyDescent="0.25">
      <c r="A165" s="12" t="str">
        <f t="shared" si="6"/>
        <v>F5582.49</v>
      </c>
      <c r="B165" s="12"/>
      <c r="C165" s="71">
        <f t="shared" si="7"/>
        <v>0</v>
      </c>
      <c r="D165" s="36"/>
      <c r="E165" s="50" t="s">
        <v>1896</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1877</v>
      </c>
      <c r="D171" s="12"/>
      <c r="E171" s="50"/>
      <c r="F171" s="50"/>
    </row>
    <row r="172" spans="1:6" x14ac:dyDescent="0.25">
      <c r="A172" s="16" t="s">
        <v>64</v>
      </c>
      <c r="B172" s="16"/>
      <c r="C172" s="22" t="str">
        <f>+C135</f>
        <v>2024-25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1880</v>
      </c>
      <c r="F185" s="50"/>
    </row>
    <row r="186" spans="1:6" x14ac:dyDescent="0.25">
      <c r="A186" s="12" t="str">
        <f t="shared" si="9"/>
        <v>F2253.16</v>
      </c>
      <c r="B186" s="12"/>
      <c r="C186" s="71">
        <f t="shared" si="8"/>
        <v>0</v>
      </c>
      <c r="D186" s="36"/>
      <c r="E186" s="50" t="s">
        <v>1881</v>
      </c>
      <c r="F186" s="50"/>
    </row>
    <row r="187" spans="1:6" x14ac:dyDescent="0.25">
      <c r="A187" s="12" t="str">
        <f t="shared" si="9"/>
        <v>F2253.2</v>
      </c>
      <c r="B187" s="12"/>
      <c r="C187" s="71">
        <f t="shared" si="8"/>
        <v>0</v>
      </c>
      <c r="D187" s="36"/>
      <c r="E187" s="50" t="s">
        <v>1882</v>
      </c>
      <c r="F187" s="50"/>
    </row>
    <row r="188" spans="1:6" x14ac:dyDescent="0.25">
      <c r="A188" s="12" t="str">
        <f t="shared" si="9"/>
        <v>F2253.4</v>
      </c>
      <c r="B188" s="12"/>
      <c r="C188" s="71">
        <f t="shared" si="8"/>
        <v>0</v>
      </c>
      <c r="D188" s="36"/>
      <c r="E188" s="50" t="s">
        <v>1883</v>
      </c>
      <c r="F188" s="50"/>
    </row>
    <row r="189" spans="1:6" x14ac:dyDescent="0.25">
      <c r="A189" s="12" t="str">
        <f t="shared" si="9"/>
        <v>F2253.45</v>
      </c>
      <c r="B189" s="12"/>
      <c r="C189" s="71">
        <f t="shared" si="8"/>
        <v>0</v>
      </c>
      <c r="D189" s="36"/>
      <c r="E189" s="50" t="s">
        <v>1884</v>
      </c>
      <c r="F189" s="50"/>
    </row>
    <row r="190" spans="1:6" x14ac:dyDescent="0.25">
      <c r="A190" s="12" t="str">
        <f t="shared" si="9"/>
        <v>F2253.471</v>
      </c>
      <c r="B190" s="12"/>
      <c r="C190" s="71">
        <f t="shared" si="8"/>
        <v>0</v>
      </c>
      <c r="D190" s="36"/>
      <c r="E190" s="50" t="s">
        <v>1885</v>
      </c>
      <c r="F190" s="50"/>
    </row>
    <row r="191" spans="1:6" x14ac:dyDescent="0.25">
      <c r="A191" s="12" t="str">
        <f t="shared" si="9"/>
        <v>F2253.472</v>
      </c>
      <c r="B191" s="12"/>
      <c r="C191" s="71">
        <f t="shared" si="8"/>
        <v>0</v>
      </c>
      <c r="D191" s="36"/>
      <c r="E191" s="50" t="s">
        <v>1886</v>
      </c>
      <c r="F191" s="50"/>
    </row>
    <row r="192" spans="1:6" x14ac:dyDescent="0.25">
      <c r="A192" s="12" t="str">
        <f t="shared" si="9"/>
        <v>F2253.48</v>
      </c>
      <c r="B192" s="12"/>
      <c r="C192" s="71">
        <f t="shared" si="8"/>
        <v>0</v>
      </c>
      <c r="D192" s="36"/>
      <c r="E192" s="50" t="s">
        <v>1887</v>
      </c>
      <c r="F192" s="50"/>
    </row>
    <row r="193" spans="1:6" x14ac:dyDescent="0.25">
      <c r="A193" s="12" t="str">
        <f t="shared" si="9"/>
        <v>F2253.49</v>
      </c>
      <c r="B193" s="12"/>
      <c r="C193" s="71">
        <f t="shared" si="8"/>
        <v>0</v>
      </c>
      <c r="D193" s="36"/>
      <c r="E193" s="50" t="s">
        <v>1888</v>
      </c>
      <c r="F193" s="50"/>
    </row>
    <row r="194" spans="1:6" x14ac:dyDescent="0.25">
      <c r="A194" s="12" t="str">
        <f t="shared" si="9"/>
        <v>F2253.8</v>
      </c>
      <c r="B194" s="12"/>
      <c r="C194" s="71">
        <f t="shared" si="8"/>
        <v>0</v>
      </c>
      <c r="D194" s="36"/>
      <c r="E194" s="50" t="s">
        <v>1889</v>
      </c>
      <c r="F194" s="50"/>
    </row>
    <row r="195" spans="1:6" x14ac:dyDescent="0.25">
      <c r="A195" s="12" t="str">
        <f t="shared" si="9"/>
        <v>F5511.16 (Excluding Trans Supv Office)</v>
      </c>
      <c r="B195" s="12"/>
      <c r="C195" s="71">
        <f t="shared" si="8"/>
        <v>0</v>
      </c>
      <c r="D195" s="36"/>
      <c r="E195" s="50" t="s">
        <v>1890</v>
      </c>
      <c r="F195" s="50"/>
    </row>
    <row r="196" spans="1:6" x14ac:dyDescent="0.25">
      <c r="A196" s="12" t="str">
        <f t="shared" si="9"/>
        <v>F5511.16 (Trans Supervisor Office)</v>
      </c>
      <c r="B196" s="12"/>
      <c r="C196" s="71">
        <f t="shared" si="8"/>
        <v>0</v>
      </c>
      <c r="D196" s="36"/>
      <c r="E196" s="50" t="s">
        <v>1890</v>
      </c>
      <c r="F196" s="50"/>
    </row>
    <row r="197" spans="1:6" x14ac:dyDescent="0.25">
      <c r="A197" s="12" t="str">
        <f>+A160</f>
        <v>F5511.4</v>
      </c>
      <c r="B197" s="12"/>
      <c r="C197" s="71">
        <f t="shared" si="8"/>
        <v>0</v>
      </c>
      <c r="D197" s="36"/>
      <c r="E197" s="50" t="s">
        <v>1891</v>
      </c>
      <c r="F197" s="50"/>
    </row>
    <row r="198" spans="1:6" x14ac:dyDescent="0.25">
      <c r="A198" s="12" t="str">
        <f>+A161</f>
        <v>F5511.45</v>
      </c>
      <c r="B198" s="12"/>
      <c r="C198" s="71">
        <f t="shared" si="8"/>
        <v>0</v>
      </c>
      <c r="D198" s="36"/>
      <c r="E198" s="50" t="s">
        <v>1892</v>
      </c>
      <c r="F198" s="50"/>
    </row>
    <row r="199" spans="1:6" x14ac:dyDescent="0.25">
      <c r="A199" s="12" t="str">
        <f>+A162</f>
        <v>F5511.8</v>
      </c>
      <c r="B199" s="12"/>
      <c r="C199" s="71">
        <f t="shared" si="8"/>
        <v>0</v>
      </c>
      <c r="D199" s="36"/>
      <c r="E199" s="50" t="s">
        <v>1893</v>
      </c>
      <c r="F199" s="50"/>
    </row>
    <row r="200" spans="1:6" x14ac:dyDescent="0.25">
      <c r="A200" s="12" t="str">
        <f t="shared" ref="A200:A202" si="10">+A163</f>
        <v>F5541.4</v>
      </c>
      <c r="B200" s="12"/>
      <c r="C200" s="71">
        <f t="shared" si="8"/>
        <v>0</v>
      </c>
      <c r="D200" s="36"/>
      <c r="E200" s="50" t="s">
        <v>1894</v>
      </c>
      <c r="F200" s="50"/>
    </row>
    <row r="201" spans="1:6" x14ac:dyDescent="0.25">
      <c r="A201" s="12" t="str">
        <f t="shared" si="10"/>
        <v>F5551.4</v>
      </c>
      <c r="B201" s="12"/>
      <c r="C201" s="71">
        <f t="shared" si="8"/>
        <v>0</v>
      </c>
      <c r="D201" s="36"/>
      <c r="E201" s="50" t="s">
        <v>1895</v>
      </c>
      <c r="F201" s="50"/>
    </row>
    <row r="202" spans="1:6" x14ac:dyDescent="0.25">
      <c r="A202" s="12" t="str">
        <f t="shared" si="10"/>
        <v>F5582.49</v>
      </c>
      <c r="B202" s="12"/>
      <c r="C202" s="71">
        <f t="shared" si="8"/>
        <v>0</v>
      </c>
      <c r="D202" s="36"/>
      <c r="E202" s="50" t="s">
        <v>1896</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2024-25 Budget</v>
      </c>
      <c r="D206" s="22"/>
      <c r="E206" s="50"/>
      <c r="F206" s="50"/>
    </row>
    <row r="207" spans="1:6" ht="30.75" thickBot="1" x14ac:dyDescent="0.3">
      <c r="A207" s="12"/>
      <c r="B207" s="12"/>
      <c r="C207" s="80" t="s">
        <v>314</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6">
    <mergeCell ref="E133:I133"/>
    <mergeCell ref="E14:I14"/>
    <mergeCell ref="N23:U24"/>
    <mergeCell ref="E50:J50"/>
    <mergeCell ref="A84:D84"/>
    <mergeCell ref="F84:K8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37862D-4930-4C3B-9A44-26974FA3BA92}">
  <sheetPr>
    <tabColor theme="9" tint="-0.249977111117893"/>
  </sheetPr>
  <dimension ref="A1:L386"/>
  <sheetViews>
    <sheetView tabSelected="1" topLeftCell="A295" workbookViewId="0">
      <selection activeCell="D253" sqref="D253"/>
    </sheetView>
  </sheetViews>
  <sheetFormatPr defaultRowHeight="15" x14ac:dyDescent="0.25"/>
  <cols>
    <col min="1" max="1" width="44.42578125" customWidth="1"/>
    <col min="2" max="2" width="13.5703125" customWidth="1"/>
    <col min="4" max="4" width="11.8554687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1897</v>
      </c>
      <c r="D2" s="38"/>
    </row>
    <row r="3" spans="1:12" ht="15.75" thickBot="1" x14ac:dyDescent="0.3">
      <c r="A3" s="5" t="s">
        <v>32</v>
      </c>
      <c r="B3" s="54"/>
    </row>
    <row r="4" spans="1:12" ht="15" customHeight="1" x14ac:dyDescent="0.3">
      <c r="A4" s="3" t="s">
        <v>87</v>
      </c>
      <c r="B4" s="56"/>
      <c r="D4" s="116" t="s">
        <v>193</v>
      </c>
      <c r="E4" s="117"/>
      <c r="F4" s="117"/>
      <c r="G4" s="117"/>
      <c r="H4" s="117"/>
      <c r="I4" s="117"/>
      <c r="J4" s="117"/>
      <c r="K4" s="111"/>
      <c r="L4" s="112"/>
    </row>
    <row r="5" spans="1:12" ht="15" customHeight="1" x14ac:dyDescent="0.3">
      <c r="A5" s="3" t="s">
        <v>88</v>
      </c>
      <c r="B5" s="56"/>
      <c r="D5" s="118" t="s">
        <v>203</v>
      </c>
      <c r="E5" s="119"/>
      <c r="F5" s="119"/>
      <c r="G5" s="119"/>
      <c r="H5" s="119"/>
      <c r="I5" s="119"/>
      <c r="J5" s="119"/>
      <c r="K5" s="73"/>
      <c r="L5" s="120"/>
    </row>
    <row r="6" spans="1:12" ht="15" customHeight="1" x14ac:dyDescent="0.3">
      <c r="A6" s="3" t="s">
        <v>30</v>
      </c>
      <c r="B6" s="56"/>
      <c r="D6" s="118"/>
      <c r="E6" s="119"/>
      <c r="F6" s="119"/>
      <c r="G6" s="119"/>
      <c r="H6" s="119"/>
      <c r="I6" s="119"/>
      <c r="J6" s="119"/>
      <c r="K6" s="73"/>
      <c r="L6" s="120"/>
    </row>
    <row r="7" spans="1:12" ht="15" customHeight="1" x14ac:dyDescent="0.3">
      <c r="A7" s="3" t="s">
        <v>34</v>
      </c>
      <c r="B7" s="56"/>
      <c r="D7" s="118" t="s">
        <v>196</v>
      </c>
      <c r="E7" s="119"/>
      <c r="F7" s="119"/>
      <c r="G7" s="119"/>
      <c r="H7" s="119"/>
      <c r="I7" s="119"/>
      <c r="J7" s="119"/>
      <c r="K7" s="73"/>
      <c r="L7" s="120"/>
    </row>
    <row r="8" spans="1:12" ht="15" customHeight="1" x14ac:dyDescent="0.3">
      <c r="A8" s="3" t="s">
        <v>31</v>
      </c>
      <c r="B8" s="56"/>
      <c r="D8" s="118" t="s">
        <v>294</v>
      </c>
      <c r="E8" s="119"/>
      <c r="F8" s="119"/>
      <c r="G8" s="119"/>
      <c r="H8" s="119"/>
      <c r="I8" s="119"/>
      <c r="J8" s="119"/>
      <c r="K8" s="73"/>
      <c r="L8" s="120"/>
    </row>
    <row r="9" spans="1:12" ht="15" customHeight="1" x14ac:dyDescent="0.3">
      <c r="A9" s="3" t="s">
        <v>35</v>
      </c>
      <c r="B9" s="56"/>
      <c r="D9" s="118" t="s">
        <v>1806</v>
      </c>
      <c r="E9" s="119"/>
      <c r="F9" s="119"/>
      <c r="G9" s="119"/>
      <c r="H9" s="119"/>
      <c r="I9" s="119"/>
      <c r="J9" s="119"/>
      <c r="K9" s="73"/>
      <c r="L9" s="120"/>
    </row>
    <row r="10" spans="1:12" ht="15" customHeight="1" x14ac:dyDescent="0.3">
      <c r="A10" s="3" t="s">
        <v>36</v>
      </c>
      <c r="B10" s="56"/>
      <c r="D10" s="118" t="s">
        <v>251</v>
      </c>
      <c r="E10" s="119"/>
      <c r="F10" s="119"/>
      <c r="G10" s="119"/>
      <c r="H10" s="119"/>
      <c r="I10" s="119"/>
      <c r="J10" s="119"/>
      <c r="K10" s="73"/>
      <c r="L10" s="120"/>
    </row>
    <row r="11" spans="1:12" ht="15" customHeight="1" x14ac:dyDescent="0.3">
      <c r="A11" s="3" t="s">
        <v>37</v>
      </c>
      <c r="B11" s="56"/>
      <c r="D11" s="118"/>
      <c r="E11" s="119"/>
      <c r="F11" s="119"/>
      <c r="G11" s="119"/>
      <c r="H11" s="119"/>
      <c r="I11" s="119"/>
      <c r="J11" s="119"/>
      <c r="K11" s="73"/>
      <c r="L11" s="120"/>
    </row>
    <row r="12" spans="1:12" ht="15" customHeight="1" x14ac:dyDescent="0.3">
      <c r="A12" s="3" t="s">
        <v>38</v>
      </c>
      <c r="B12" s="56"/>
      <c r="D12" s="118" t="s">
        <v>194</v>
      </c>
      <c r="E12" s="119"/>
      <c r="F12" s="119"/>
      <c r="G12" s="119"/>
      <c r="H12" s="119"/>
      <c r="I12" s="119"/>
      <c r="J12" s="119"/>
      <c r="K12" s="73"/>
      <c r="L12" s="120"/>
    </row>
    <row r="13" spans="1:12" ht="15" customHeight="1" x14ac:dyDescent="0.3">
      <c r="A13" s="3" t="s">
        <v>89</v>
      </c>
      <c r="B13" s="56"/>
      <c r="D13" s="118"/>
      <c r="E13" s="119"/>
      <c r="F13" s="119"/>
      <c r="G13" s="119"/>
      <c r="H13" s="119"/>
      <c r="I13" s="119"/>
      <c r="J13" s="119"/>
      <c r="K13" s="73"/>
      <c r="L13" s="120"/>
    </row>
    <row r="14" spans="1:12" ht="15" customHeight="1" x14ac:dyDescent="0.3">
      <c r="A14" s="3" t="s">
        <v>90</v>
      </c>
      <c r="B14" s="56"/>
      <c r="D14" s="118" t="s">
        <v>269</v>
      </c>
      <c r="E14" s="119"/>
      <c r="F14" s="119"/>
      <c r="G14" s="119"/>
      <c r="H14" s="119"/>
      <c r="I14" s="119"/>
      <c r="J14" s="119"/>
      <c r="K14" s="73"/>
      <c r="L14" s="120"/>
    </row>
    <row r="15" spans="1:12" ht="15" customHeight="1" x14ac:dyDescent="0.3">
      <c r="A15" s="3" t="s">
        <v>91</v>
      </c>
      <c r="B15" s="56"/>
      <c r="D15" s="118" t="s">
        <v>1805</v>
      </c>
      <c r="E15" s="119"/>
      <c r="F15" s="119"/>
      <c r="G15" s="119"/>
      <c r="H15" s="119"/>
      <c r="I15" s="119"/>
      <c r="J15" s="119"/>
      <c r="K15" s="73"/>
      <c r="L15" s="120"/>
    </row>
    <row r="16" spans="1:12" ht="15" customHeight="1" thickBot="1" x14ac:dyDescent="0.35">
      <c r="A16" s="3" t="s">
        <v>92</v>
      </c>
      <c r="B16" s="56"/>
      <c r="D16" s="124"/>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1759</v>
      </c>
      <c r="B24" s="56"/>
    </row>
    <row r="25" spans="1:2" x14ac:dyDescent="0.25">
      <c r="A25" s="3" t="s">
        <v>97</v>
      </c>
      <c r="B25" s="56"/>
    </row>
    <row r="26" spans="1:2" x14ac:dyDescent="0.25">
      <c r="A26" s="3" t="s">
        <v>98</v>
      </c>
      <c r="B26" s="56"/>
    </row>
    <row r="27" spans="1:2" x14ac:dyDescent="0.25">
      <c r="A27" s="3" t="s">
        <v>99</v>
      </c>
      <c r="B27" s="56"/>
    </row>
    <row r="28" spans="1:2" x14ac:dyDescent="0.25">
      <c r="A28" s="3" t="s">
        <v>100</v>
      </c>
      <c r="B28" s="56"/>
    </row>
    <row r="29" spans="1:2" x14ac:dyDescent="0.25">
      <c r="A29" s="3" t="s">
        <v>8</v>
      </c>
      <c r="B29" s="56"/>
    </row>
    <row r="30" spans="1:2" x14ac:dyDescent="0.25">
      <c r="A30" s="3" t="s">
        <v>101</v>
      </c>
      <c r="B30" s="56"/>
    </row>
    <row r="31" spans="1:2" x14ac:dyDescent="0.25">
      <c r="A31" s="3" t="s">
        <v>9</v>
      </c>
      <c r="B31" s="56"/>
    </row>
    <row r="32" spans="1:2" x14ac:dyDescent="0.25">
      <c r="A32" s="3" t="s">
        <v>13</v>
      </c>
      <c r="B32" s="56"/>
    </row>
    <row r="33" spans="1:2" x14ac:dyDescent="0.25">
      <c r="A33" s="3" t="s">
        <v>102</v>
      </c>
      <c r="B33" s="56"/>
    </row>
    <row r="34" spans="1:2" x14ac:dyDescent="0.25">
      <c r="A34" s="3" t="s">
        <v>103</v>
      </c>
      <c r="B34" s="56"/>
    </row>
    <row r="35" spans="1:2" x14ac:dyDescent="0.25">
      <c r="A35" s="3" t="s">
        <v>104</v>
      </c>
      <c r="B35" s="56"/>
    </row>
    <row r="36" spans="1:2" x14ac:dyDescent="0.25">
      <c r="A36" s="3" t="s">
        <v>105</v>
      </c>
      <c r="B36" s="56"/>
    </row>
    <row r="37" spans="1:2" x14ac:dyDescent="0.25">
      <c r="A37" s="3" t="s">
        <v>10</v>
      </c>
      <c r="B37" s="56"/>
    </row>
    <row r="38" spans="1:2" x14ac:dyDescent="0.25">
      <c r="A38" s="3" t="s">
        <v>106</v>
      </c>
      <c r="B38" s="56"/>
    </row>
    <row r="39" spans="1:2" x14ac:dyDescent="0.25">
      <c r="A39" s="3" t="s">
        <v>107</v>
      </c>
      <c r="B39" s="56"/>
    </row>
    <row r="40" spans="1:2" x14ac:dyDescent="0.25">
      <c r="A40" s="3" t="s">
        <v>108</v>
      </c>
      <c r="B40" s="56"/>
    </row>
    <row r="41" spans="1:2" x14ac:dyDescent="0.25">
      <c r="A41" s="3" t="s">
        <v>110</v>
      </c>
      <c r="B41" s="56"/>
    </row>
    <row r="42" spans="1:2" x14ac:dyDescent="0.25">
      <c r="A42" s="3" t="s">
        <v>109</v>
      </c>
      <c r="B42" s="56"/>
    </row>
    <row r="43" spans="1:2" x14ac:dyDescent="0.25">
      <c r="A43" s="3" t="s">
        <v>18</v>
      </c>
      <c r="B43" s="56"/>
    </row>
    <row r="44" spans="1:2" x14ac:dyDescent="0.25">
      <c r="A44" s="3" t="s">
        <v>17</v>
      </c>
      <c r="B44" s="56"/>
    </row>
    <row r="45" spans="1:2" x14ac:dyDescent="0.25">
      <c r="A45" s="3" t="s">
        <v>14</v>
      </c>
      <c r="B45" s="56"/>
    </row>
    <row r="46" spans="1:2" x14ac:dyDescent="0.25">
      <c r="A46" s="3" t="s">
        <v>1850</v>
      </c>
      <c r="B46" s="56"/>
    </row>
    <row r="47" spans="1:2" x14ac:dyDescent="0.25">
      <c r="A47" s="3" t="s">
        <v>1851</v>
      </c>
      <c r="B47" s="56"/>
    </row>
    <row r="48" spans="1:2" x14ac:dyDescent="0.25">
      <c r="A48" s="3" t="s">
        <v>111</v>
      </c>
      <c r="B48" s="56"/>
    </row>
    <row r="49" spans="1:2" x14ac:dyDescent="0.25">
      <c r="A49" s="3" t="s">
        <v>1852</v>
      </c>
      <c r="B49" s="56"/>
    </row>
    <row r="50" spans="1:2" x14ac:dyDescent="0.25">
      <c r="A50" s="3" t="s">
        <v>1853</v>
      </c>
      <c r="B50" s="56"/>
    </row>
    <row r="51" spans="1:2" x14ac:dyDescent="0.25">
      <c r="A51" s="3" t="s">
        <v>1854</v>
      </c>
      <c r="B51" s="56"/>
    </row>
    <row r="52" spans="1:2" x14ac:dyDescent="0.25">
      <c r="A52" s="3" t="s">
        <v>1855</v>
      </c>
      <c r="B52" s="56"/>
    </row>
    <row r="53" spans="1:2" x14ac:dyDescent="0.25">
      <c r="A53" s="3" t="s">
        <v>1856</v>
      </c>
      <c r="B53" s="56"/>
    </row>
    <row r="54" spans="1:2" x14ac:dyDescent="0.25">
      <c r="A54" s="3" t="s">
        <v>1857</v>
      </c>
      <c r="B54" s="56"/>
    </row>
    <row r="55" spans="1:2" x14ac:dyDescent="0.25">
      <c r="A55" s="3" t="s">
        <v>1858</v>
      </c>
      <c r="B55" s="56"/>
    </row>
    <row r="56" spans="1:2" x14ac:dyDescent="0.25">
      <c r="A56" s="3" t="s">
        <v>1760</v>
      </c>
      <c r="B56" s="56"/>
    </row>
    <row r="57" spans="1:2" x14ac:dyDescent="0.25">
      <c r="A57" s="3" t="s">
        <v>1761</v>
      </c>
      <c r="B57" s="56"/>
    </row>
    <row r="58" spans="1:2" x14ac:dyDescent="0.25">
      <c r="A58" s="3" t="s">
        <v>115</v>
      </c>
      <c r="B58" s="56"/>
    </row>
    <row r="59" spans="1:2" x14ac:dyDescent="0.25">
      <c r="A59" s="3" t="s">
        <v>116</v>
      </c>
      <c r="B59" s="56"/>
    </row>
    <row r="60" spans="1:2" ht="15.6" customHeight="1" x14ac:dyDescent="0.25">
      <c r="A60" s="3" t="s">
        <v>12</v>
      </c>
      <c r="B60" s="56"/>
    </row>
    <row r="61" spans="1:2" ht="15.6" customHeight="1" x14ac:dyDescent="0.25">
      <c r="A61" s="3" t="s">
        <v>260</v>
      </c>
      <c r="B61" s="56"/>
    </row>
    <row r="62" spans="1:2" x14ac:dyDescent="0.25">
      <c r="A62" s="3" t="s">
        <v>19</v>
      </c>
      <c r="B62" s="56"/>
    </row>
    <row r="63" spans="1:2" x14ac:dyDescent="0.25">
      <c r="A63" s="3" t="s">
        <v>20</v>
      </c>
      <c r="B63" s="56"/>
    </row>
    <row r="64" spans="1:2" x14ac:dyDescent="0.25">
      <c r="A64" s="3" t="s">
        <v>118</v>
      </c>
      <c r="B64" s="56"/>
    </row>
    <row r="65" spans="1:2" x14ac:dyDescent="0.25">
      <c r="A65" s="3" t="s">
        <v>119</v>
      </c>
      <c r="B65" s="56"/>
    </row>
    <row r="66" spans="1:2" x14ac:dyDescent="0.25">
      <c r="A66" s="3" t="s">
        <v>120</v>
      </c>
      <c r="B66" s="56"/>
    </row>
    <row r="67" spans="1:2" x14ac:dyDescent="0.25">
      <c r="A67" s="3" t="s">
        <v>21</v>
      </c>
      <c r="B67" s="56"/>
    </row>
    <row r="68" spans="1:2" x14ac:dyDescent="0.25">
      <c r="A68" s="3" t="s">
        <v>22</v>
      </c>
      <c r="B68" s="56"/>
    </row>
    <row r="69" spans="1:2" x14ac:dyDescent="0.25">
      <c r="A69" s="3" t="s">
        <v>26</v>
      </c>
      <c r="B69" s="56"/>
    </row>
    <row r="70" spans="1:2" x14ac:dyDescent="0.25">
      <c r="A70" s="3" t="s">
        <v>23</v>
      </c>
      <c r="B70" s="56"/>
    </row>
    <row r="71" spans="1:2" x14ac:dyDescent="0.25">
      <c r="A71" s="3" t="s">
        <v>27</v>
      </c>
      <c r="B71" s="56"/>
    </row>
    <row r="72" spans="1:2" x14ac:dyDescent="0.25">
      <c r="A72" s="3" t="s">
        <v>121</v>
      </c>
      <c r="B72" s="56"/>
    </row>
    <row r="73" spans="1:2" x14ac:dyDescent="0.25">
      <c r="A73" s="3" t="s">
        <v>28</v>
      </c>
      <c r="B73" s="56"/>
    </row>
    <row r="74" spans="1:2" x14ac:dyDescent="0.25">
      <c r="A74" s="3" t="s">
        <v>24</v>
      </c>
      <c r="B74" s="56"/>
    </row>
    <row r="75" spans="1:2" x14ac:dyDescent="0.25">
      <c r="A75" s="3" t="s">
        <v>122</v>
      </c>
      <c r="B75" s="56"/>
    </row>
    <row r="76" spans="1:2" x14ac:dyDescent="0.25">
      <c r="A76" s="3" t="s">
        <v>25</v>
      </c>
      <c r="B76" s="56"/>
    </row>
    <row r="77" spans="1:2" x14ac:dyDescent="0.25">
      <c r="A77" s="3" t="s">
        <v>123</v>
      </c>
      <c r="B77" s="56"/>
    </row>
    <row r="78" spans="1:2" x14ac:dyDescent="0.25">
      <c r="A78" s="3" t="s">
        <v>124</v>
      </c>
      <c r="B78" s="56"/>
    </row>
    <row r="79" spans="1:2" x14ac:dyDescent="0.25">
      <c r="A79" s="3" t="s">
        <v>125</v>
      </c>
      <c r="B79" s="56"/>
    </row>
    <row r="80" spans="1:2" x14ac:dyDescent="0.25">
      <c r="A80" s="3" t="s">
        <v>126</v>
      </c>
      <c r="B80" s="56"/>
    </row>
    <row r="81" spans="1:2" x14ac:dyDescent="0.25">
      <c r="A81" s="3" t="s">
        <v>127</v>
      </c>
      <c r="B81" s="56"/>
    </row>
    <row r="82" spans="1:2" x14ac:dyDescent="0.25">
      <c r="A82" s="3" t="s">
        <v>29</v>
      </c>
      <c r="B82" s="56"/>
    </row>
    <row r="83" spans="1:2" x14ac:dyDescent="0.25">
      <c r="A83" s="3" t="s">
        <v>128</v>
      </c>
      <c r="B83" s="56"/>
    </row>
    <row r="84" spans="1:2" x14ac:dyDescent="0.25">
      <c r="A84" s="3" t="s">
        <v>129</v>
      </c>
      <c r="B84" s="56"/>
    </row>
    <row r="85" spans="1:2" x14ac:dyDescent="0.25">
      <c r="A85" s="3" t="s">
        <v>1829</v>
      </c>
      <c r="B85" s="56"/>
    </row>
    <row r="86" spans="1:2" x14ac:dyDescent="0.25">
      <c r="A86" s="3" t="s">
        <v>1830</v>
      </c>
      <c r="B86" s="56"/>
    </row>
    <row r="87" spans="1:2" x14ac:dyDescent="0.25">
      <c r="A87" s="3" t="s">
        <v>130</v>
      </c>
      <c r="B87" s="56"/>
    </row>
    <row r="88" spans="1:2" x14ac:dyDescent="0.25">
      <c r="A88" s="3" t="s">
        <v>131</v>
      </c>
      <c r="B88" s="56"/>
    </row>
    <row r="89" spans="1:2" x14ac:dyDescent="0.25">
      <c r="A89" s="3" t="s">
        <v>132</v>
      </c>
      <c r="B89" s="56"/>
    </row>
    <row r="90" spans="1:2" x14ac:dyDescent="0.25">
      <c r="A90" s="3" t="s">
        <v>7</v>
      </c>
      <c r="B90" s="56"/>
    </row>
    <row r="91" spans="1:2" x14ac:dyDescent="0.25">
      <c r="A91" s="3" t="s">
        <v>133</v>
      </c>
      <c r="B91" s="56"/>
    </row>
    <row r="92" spans="1:2" x14ac:dyDescent="0.25">
      <c r="A92" s="3" t="s">
        <v>134</v>
      </c>
      <c r="B92" s="56"/>
    </row>
    <row r="93" spans="1:2" x14ac:dyDescent="0.25">
      <c r="A93" s="3" t="s">
        <v>135</v>
      </c>
      <c r="B93" s="56"/>
    </row>
    <row r="94" spans="1:2" x14ac:dyDescent="0.25">
      <c r="A94" s="3" t="s">
        <v>136</v>
      </c>
      <c r="B94" s="56"/>
    </row>
    <row r="95" spans="1:2" x14ac:dyDescent="0.25">
      <c r="A95" s="3" t="s">
        <v>137</v>
      </c>
      <c r="B95" s="56"/>
    </row>
    <row r="96" spans="1:2" x14ac:dyDescent="0.25">
      <c r="A96" s="3" t="s">
        <v>138</v>
      </c>
      <c r="B96" s="56"/>
    </row>
    <row r="97" spans="1:8" x14ac:dyDescent="0.25">
      <c r="A97" s="3" t="s">
        <v>139</v>
      </c>
      <c r="B97" s="56"/>
    </row>
    <row r="98" spans="1:8" x14ac:dyDescent="0.25">
      <c r="A98" s="3" t="s">
        <v>1764</v>
      </c>
      <c r="B98" s="56"/>
    </row>
    <row r="99" spans="1:8" x14ac:dyDescent="0.25">
      <c r="A99" s="3" t="s">
        <v>3</v>
      </c>
      <c r="B99" s="56"/>
    </row>
    <row r="100" spans="1:8" x14ac:dyDescent="0.25">
      <c r="A100" s="3" t="s">
        <v>4</v>
      </c>
      <c r="B100" s="56"/>
    </row>
    <row r="101" spans="1:8" ht="15.75" thickBot="1" x14ac:dyDescent="0.3">
      <c r="A101" s="3" t="s">
        <v>141</v>
      </c>
      <c r="B101" s="56"/>
    </row>
    <row r="102" spans="1:8" ht="14.25" customHeight="1" x14ac:dyDescent="0.25">
      <c r="A102" s="3" t="s">
        <v>2</v>
      </c>
      <c r="B102" s="56"/>
      <c r="D102" s="188" t="s">
        <v>1898</v>
      </c>
      <c r="E102" s="189"/>
      <c r="F102" s="189"/>
      <c r="G102" s="189"/>
      <c r="H102" s="190"/>
    </row>
    <row r="103" spans="1:8" x14ac:dyDescent="0.25">
      <c r="A103" s="3" t="s">
        <v>142</v>
      </c>
      <c r="B103" s="56"/>
      <c r="D103" s="191"/>
      <c r="E103" s="192"/>
      <c r="F103" s="192"/>
      <c r="G103" s="192"/>
      <c r="H103" s="193"/>
    </row>
    <row r="104" spans="1:8" x14ac:dyDescent="0.25">
      <c r="A104" s="3" t="s">
        <v>143</v>
      </c>
      <c r="B104" s="56"/>
      <c r="D104" s="191"/>
      <c r="E104" s="192"/>
      <c r="F104" s="192"/>
      <c r="G104" s="192"/>
      <c r="H104" s="193"/>
    </row>
    <row r="105" spans="1:8" x14ac:dyDescent="0.25">
      <c r="A105" s="3" t="s">
        <v>144</v>
      </c>
      <c r="B105" s="56"/>
      <c r="D105" s="191"/>
      <c r="E105" s="192"/>
      <c r="F105" s="192"/>
      <c r="G105" s="192"/>
      <c r="H105" s="193"/>
    </row>
    <row r="106" spans="1:8" x14ac:dyDescent="0.25">
      <c r="A106" s="3" t="s">
        <v>145</v>
      </c>
      <c r="B106" s="56"/>
      <c r="D106" s="191"/>
      <c r="E106" s="192"/>
      <c r="F106" s="192"/>
      <c r="G106" s="192"/>
      <c r="H106" s="193"/>
    </row>
    <row r="107" spans="1:8" ht="15" customHeight="1" thickBot="1" x14ac:dyDescent="0.3">
      <c r="A107" s="3" t="s">
        <v>1</v>
      </c>
      <c r="B107" s="56"/>
      <c r="D107" s="194"/>
      <c r="E107" s="195"/>
      <c r="F107" s="195"/>
      <c r="G107" s="195"/>
      <c r="H107" s="196"/>
    </row>
    <row r="108" spans="1:8" ht="15.75" thickBot="1" x14ac:dyDescent="0.3">
      <c r="A108" s="3" t="s">
        <v>6</v>
      </c>
      <c r="B108" s="56"/>
    </row>
    <row r="109" spans="1:8" x14ac:dyDescent="0.25">
      <c r="A109" s="3" t="s">
        <v>147</v>
      </c>
      <c r="B109" s="56"/>
      <c r="D109" s="188" t="s">
        <v>263</v>
      </c>
      <c r="E109" s="189"/>
      <c r="F109" s="189"/>
      <c r="G109" s="189"/>
      <c r="H109" s="190"/>
    </row>
    <row r="110" spans="1:8" x14ac:dyDescent="0.25">
      <c r="A110" s="3" t="s">
        <v>146</v>
      </c>
      <c r="B110" s="56"/>
      <c r="D110" s="191"/>
      <c r="E110" s="192"/>
      <c r="F110" s="192"/>
      <c r="G110" s="192"/>
      <c r="H110" s="193"/>
    </row>
    <row r="111" spans="1:8" x14ac:dyDescent="0.25">
      <c r="A111" s="3" t="s">
        <v>0</v>
      </c>
      <c r="B111" s="56"/>
      <c r="D111" s="191"/>
      <c r="E111" s="192"/>
      <c r="F111" s="192"/>
      <c r="G111" s="192"/>
      <c r="H111" s="193"/>
    </row>
    <row r="112" spans="1:8" ht="15.75" thickBot="1" x14ac:dyDescent="0.3">
      <c r="A112" s="3" t="s">
        <v>148</v>
      </c>
      <c r="B112" s="56"/>
      <c r="D112" s="194"/>
      <c r="E112" s="195"/>
      <c r="F112" s="195"/>
      <c r="G112" s="195"/>
      <c r="H112" s="196"/>
    </row>
    <row r="113" spans="1:8" x14ac:dyDescent="0.25">
      <c r="A113" s="3" t="s">
        <v>5</v>
      </c>
      <c r="B113" s="56"/>
    </row>
    <row r="114" spans="1:8" x14ac:dyDescent="0.25">
      <c r="A114" s="3" t="s">
        <v>149</v>
      </c>
      <c r="B114" s="56"/>
    </row>
    <row r="115" spans="1:8" x14ac:dyDescent="0.25">
      <c r="A115" s="3" t="s">
        <v>150</v>
      </c>
      <c r="B115" s="56"/>
    </row>
    <row r="116" spans="1:8" ht="15.75" thickBot="1" x14ac:dyDescent="0.3">
      <c r="A116" s="8" t="s">
        <v>151</v>
      </c>
      <c r="B116" s="58"/>
    </row>
    <row r="117" spans="1:8" ht="15.75" thickBot="1" x14ac:dyDescent="0.3"/>
    <row r="118" spans="1:8" ht="15.75" thickBot="1" x14ac:dyDescent="0.3">
      <c r="A118" s="5" t="s">
        <v>50</v>
      </c>
      <c r="B118" s="6"/>
    </row>
    <row r="119" spans="1:8" x14ac:dyDescent="0.25">
      <c r="A119" s="3"/>
      <c r="B119" s="1" t="str">
        <f>+B2</f>
        <v>2023-24</v>
      </c>
      <c r="D119" s="121" t="s">
        <v>1861</v>
      </c>
      <c r="E119" s="111"/>
      <c r="F119" s="111"/>
      <c r="G119" s="111"/>
      <c r="H119" s="112"/>
    </row>
    <row r="120" spans="1:8" x14ac:dyDescent="0.25">
      <c r="A120" s="25" t="s">
        <v>254</v>
      </c>
      <c r="B120" s="60"/>
      <c r="D120" s="141" t="s">
        <v>1899</v>
      </c>
      <c r="E120" s="73"/>
      <c r="F120" s="73"/>
      <c r="G120" s="73"/>
      <c r="H120" s="120"/>
    </row>
    <row r="121" spans="1:8" ht="15.75" thickBot="1" x14ac:dyDescent="0.3">
      <c r="A121" s="8"/>
      <c r="B121" s="9"/>
      <c r="D121" s="123"/>
      <c r="E121" s="114"/>
      <c r="F121" s="114"/>
      <c r="G121" s="114"/>
      <c r="H121" s="115"/>
    </row>
    <row r="122" spans="1:8" ht="15.75" thickBot="1" x14ac:dyDescent="0.3"/>
    <row r="123" spans="1:8" x14ac:dyDescent="0.25">
      <c r="A123" s="19" t="s">
        <v>156</v>
      </c>
      <c r="B123" s="21" t="str">
        <f>+B119</f>
        <v>2023-24</v>
      </c>
    </row>
    <row r="124" spans="1:8" x14ac:dyDescent="0.25">
      <c r="A124" s="3"/>
      <c r="B124" s="33"/>
    </row>
    <row r="125" spans="1:8" x14ac:dyDescent="0.25">
      <c r="A125" s="25" t="s">
        <v>250</v>
      </c>
      <c r="B125" s="33"/>
    </row>
    <row r="126" spans="1:8" x14ac:dyDescent="0.25">
      <c r="A126" s="45" t="s">
        <v>154</v>
      </c>
      <c r="B126" s="33"/>
    </row>
    <row r="127" spans="1:8" x14ac:dyDescent="0.25">
      <c r="A127" s="3" t="s">
        <v>152</v>
      </c>
      <c r="B127" s="56"/>
      <c r="C127" t="s">
        <v>256</v>
      </c>
    </row>
    <row r="128" spans="1:8" x14ac:dyDescent="0.25">
      <c r="A128" s="3"/>
      <c r="B128" s="178"/>
    </row>
    <row r="129" spans="1:8" x14ac:dyDescent="0.25">
      <c r="A129" s="45" t="s">
        <v>155</v>
      </c>
      <c r="B129" s="33"/>
    </row>
    <row r="130" spans="1:8" x14ac:dyDescent="0.25">
      <c r="A130" s="13" t="s">
        <v>53</v>
      </c>
      <c r="B130" s="56"/>
      <c r="C130" t="s">
        <v>1767</v>
      </c>
    </row>
    <row r="131" spans="1:8" ht="30" x14ac:dyDescent="0.25">
      <c r="A131" s="13" t="s">
        <v>54</v>
      </c>
      <c r="B131" s="56"/>
      <c r="C131" t="s">
        <v>1768</v>
      </c>
    </row>
    <row r="132" spans="1:8" x14ac:dyDescent="0.25">
      <c r="A132" s="24"/>
      <c r="B132" s="33"/>
    </row>
    <row r="133" spans="1:8" ht="30.75" thickBot="1" x14ac:dyDescent="0.3">
      <c r="A133" s="14" t="s">
        <v>1831</v>
      </c>
      <c r="B133" s="58"/>
      <c r="C133" t="s">
        <v>1769</v>
      </c>
    </row>
    <row r="134" spans="1:8" ht="15.75" thickBot="1" x14ac:dyDescent="0.3"/>
    <row r="135" spans="1:8" x14ac:dyDescent="0.25">
      <c r="A135" s="19" t="s">
        <v>76</v>
      </c>
      <c r="B135" s="21" t="str">
        <f>+B123</f>
        <v>2023-24</v>
      </c>
    </row>
    <row r="136" spans="1:8" ht="15.75" thickBot="1" x14ac:dyDescent="0.3">
      <c r="A136" s="24" t="s">
        <v>79</v>
      </c>
    </row>
    <row r="137" spans="1:8" x14ac:dyDescent="0.25">
      <c r="A137" s="3" t="s">
        <v>77</v>
      </c>
      <c r="B137" s="56"/>
      <c r="D137" s="110" t="s">
        <v>264</v>
      </c>
      <c r="E137" s="111"/>
      <c r="F137" s="111"/>
      <c r="G137" s="112"/>
    </row>
    <row r="138" spans="1:8" ht="15.75" thickBot="1" x14ac:dyDescent="0.3">
      <c r="A138" s="3"/>
      <c r="B138" s="33"/>
      <c r="D138" s="177" t="s">
        <v>241</v>
      </c>
      <c r="E138" s="114"/>
      <c r="F138" s="114"/>
      <c r="G138" s="115"/>
    </row>
    <row r="139" spans="1:8" x14ac:dyDescent="0.25">
      <c r="A139" s="3" t="s">
        <v>78</v>
      </c>
      <c r="B139" s="56"/>
      <c r="D139" s="176"/>
    </row>
    <row r="140" spans="1:8" ht="15.75" thickBot="1" x14ac:dyDescent="0.3">
      <c r="A140" s="8"/>
      <c r="B140" s="9"/>
    </row>
    <row r="143" spans="1:8" ht="15.75" thickBot="1" x14ac:dyDescent="0.3"/>
    <row r="144" spans="1:8" x14ac:dyDescent="0.25">
      <c r="A144" s="2" t="s">
        <v>42</v>
      </c>
      <c r="B144" s="20" t="str">
        <f>+B135</f>
        <v>2023-24</v>
      </c>
      <c r="D144" s="121" t="s">
        <v>205</v>
      </c>
      <c r="E144" s="111"/>
      <c r="F144" s="111"/>
      <c r="G144" s="111"/>
      <c r="H144" s="112"/>
    </row>
    <row r="145" spans="1:8" x14ac:dyDescent="0.25">
      <c r="A145" s="2" t="s">
        <v>43</v>
      </c>
      <c r="B145" s="2"/>
      <c r="D145" s="122" t="s">
        <v>206</v>
      </c>
      <c r="E145" s="73"/>
      <c r="F145" s="73"/>
      <c r="G145" s="73"/>
      <c r="H145" s="120"/>
    </row>
    <row r="146" spans="1:8" x14ac:dyDescent="0.25">
      <c r="A146" s="2" t="str">
        <f>+A46</f>
        <v xml:space="preserve">A2250.15 </v>
      </c>
      <c r="B146" s="34">
        <f>+B46</f>
        <v>0</v>
      </c>
      <c r="D146" s="122" t="s">
        <v>207</v>
      </c>
      <c r="E146" s="73"/>
      <c r="F146" s="73"/>
      <c r="G146" s="73"/>
      <c r="H146" s="120"/>
    </row>
    <row r="147" spans="1:8" ht="15.75" thickBot="1" x14ac:dyDescent="0.3">
      <c r="A147" s="2" t="str">
        <f>+A47</f>
        <v xml:space="preserve">A2250.16 </v>
      </c>
      <c r="B147" s="34">
        <f>+B47</f>
        <v>0</v>
      </c>
      <c r="D147" s="123" t="s">
        <v>208</v>
      </c>
      <c r="E147" s="114"/>
      <c r="F147" s="114"/>
      <c r="G147" s="114"/>
      <c r="H147" s="115"/>
    </row>
    <row r="148" spans="1:8" ht="15.75" thickBot="1" x14ac:dyDescent="0.3">
      <c r="A148" s="2" t="s">
        <v>45</v>
      </c>
      <c r="B148" s="35">
        <f>SUM(B146:B147)</f>
        <v>0</v>
      </c>
    </row>
    <row r="149" spans="1:8" ht="15.75" thickTop="1" x14ac:dyDescent="0.25">
      <c r="A149" s="2"/>
      <c r="B149" s="34"/>
    </row>
    <row r="150" spans="1:8" x14ac:dyDescent="0.25">
      <c r="A150" s="2" t="s">
        <v>44</v>
      </c>
      <c r="B150" s="34"/>
    </row>
    <row r="151" spans="1:8" x14ac:dyDescent="0.25">
      <c r="A151" s="2" t="str">
        <f t="shared" ref="A151:B166" si="0">+A3</f>
        <v>A1010.16</v>
      </c>
      <c r="B151" s="34">
        <f t="shared" si="0"/>
        <v>0</v>
      </c>
    </row>
    <row r="152" spans="1:8" x14ac:dyDescent="0.25">
      <c r="A152" s="2" t="str">
        <f t="shared" si="0"/>
        <v>A1040.16</v>
      </c>
      <c r="B152" s="34">
        <f t="shared" si="0"/>
        <v>0</v>
      </c>
    </row>
    <row r="153" spans="1:8" x14ac:dyDescent="0.25">
      <c r="A153" s="2" t="str">
        <f t="shared" si="0"/>
        <v>A1060.16</v>
      </c>
      <c r="B153" s="34">
        <f t="shared" si="0"/>
        <v>0</v>
      </c>
    </row>
    <row r="154" spans="1:8" x14ac:dyDescent="0.25">
      <c r="A154" s="2" t="str">
        <f t="shared" si="0"/>
        <v>A1240.15</v>
      </c>
      <c r="B154" s="34">
        <f t="shared" si="0"/>
        <v>0</v>
      </c>
    </row>
    <row r="155" spans="1:8" x14ac:dyDescent="0.25">
      <c r="A155" s="2" t="str">
        <f t="shared" si="0"/>
        <v>A1240.16</v>
      </c>
      <c r="B155" s="34">
        <f t="shared" si="0"/>
        <v>0</v>
      </c>
    </row>
    <row r="156" spans="1:8" x14ac:dyDescent="0.25">
      <c r="A156" s="2" t="str">
        <f t="shared" si="0"/>
        <v>A1310.15</v>
      </c>
      <c r="B156" s="34">
        <f t="shared" si="0"/>
        <v>0</v>
      </c>
    </row>
    <row r="157" spans="1:8" x14ac:dyDescent="0.25">
      <c r="A157" s="2" t="str">
        <f t="shared" si="0"/>
        <v>A1310.16</v>
      </c>
      <c r="B157" s="34">
        <f t="shared" si="0"/>
        <v>0</v>
      </c>
    </row>
    <row r="158" spans="1:8" x14ac:dyDescent="0.25">
      <c r="A158" s="2" t="str">
        <f t="shared" si="0"/>
        <v>A1320.16</v>
      </c>
      <c r="B158" s="34">
        <f t="shared" si="0"/>
        <v>0</v>
      </c>
    </row>
    <row r="159" spans="1:8" x14ac:dyDescent="0.25">
      <c r="A159" s="2" t="str">
        <f t="shared" si="0"/>
        <v>A1325.16</v>
      </c>
      <c r="B159" s="34">
        <f t="shared" si="0"/>
        <v>0</v>
      </c>
    </row>
    <row r="160" spans="1:8" x14ac:dyDescent="0.25">
      <c r="A160" s="2" t="str">
        <f t="shared" si="0"/>
        <v>A1330.16</v>
      </c>
      <c r="B160" s="34">
        <f t="shared" si="0"/>
        <v>0</v>
      </c>
    </row>
    <row r="161" spans="1:2" x14ac:dyDescent="0.25">
      <c r="A161" s="2" t="str">
        <f t="shared" si="0"/>
        <v>A1345.15</v>
      </c>
      <c r="B161" s="34">
        <f t="shared" si="0"/>
        <v>0</v>
      </c>
    </row>
    <row r="162" spans="1:2" x14ac:dyDescent="0.25">
      <c r="A162" s="2" t="str">
        <f t="shared" si="0"/>
        <v>A1345.16</v>
      </c>
      <c r="B162" s="34">
        <f t="shared" si="0"/>
        <v>0</v>
      </c>
    </row>
    <row r="163" spans="1:2" x14ac:dyDescent="0.25">
      <c r="A163" s="2" t="str">
        <f t="shared" si="0"/>
        <v>A1420.16</v>
      </c>
      <c r="B163" s="34">
        <f t="shared" si="0"/>
        <v>0</v>
      </c>
    </row>
    <row r="164" spans="1:2" x14ac:dyDescent="0.25">
      <c r="A164" s="2" t="str">
        <f t="shared" si="0"/>
        <v>A1430.15</v>
      </c>
      <c r="B164" s="34">
        <f t="shared" si="0"/>
        <v>0</v>
      </c>
    </row>
    <row r="165" spans="1:2" x14ac:dyDescent="0.25">
      <c r="A165" s="2" t="str">
        <f t="shared" si="0"/>
        <v>A1430.16</v>
      </c>
      <c r="B165" s="34">
        <f t="shared" si="0"/>
        <v>0</v>
      </c>
    </row>
    <row r="166" spans="1:2" x14ac:dyDescent="0.25">
      <c r="A166" s="2" t="str">
        <f t="shared" si="0"/>
        <v>A1460.15</v>
      </c>
      <c r="B166" s="34">
        <f t="shared" si="0"/>
        <v>0</v>
      </c>
    </row>
    <row r="167" spans="1:2" x14ac:dyDescent="0.25">
      <c r="A167" s="2" t="str">
        <f t="shared" ref="A167:B182" si="1">+A19</f>
        <v>A1460.16</v>
      </c>
      <c r="B167" s="34">
        <f t="shared" si="1"/>
        <v>0</v>
      </c>
    </row>
    <row r="168" spans="1:2" x14ac:dyDescent="0.25">
      <c r="A168" s="2" t="str">
        <f t="shared" si="1"/>
        <v>A1480.15</v>
      </c>
      <c r="B168" s="34">
        <f t="shared" si="1"/>
        <v>0</v>
      </c>
    </row>
    <row r="169" spans="1:2" x14ac:dyDescent="0.25">
      <c r="A169" s="2" t="str">
        <f t="shared" si="1"/>
        <v>A1480.16</v>
      </c>
      <c r="B169" s="34">
        <f t="shared" si="1"/>
        <v>0</v>
      </c>
    </row>
    <row r="170" spans="1:2" x14ac:dyDescent="0.25">
      <c r="A170" s="2" t="str">
        <f t="shared" si="1"/>
        <v>A1620.16</v>
      </c>
      <c r="B170" s="34">
        <f t="shared" si="1"/>
        <v>0</v>
      </c>
    </row>
    <row r="171" spans="1:2" x14ac:dyDescent="0.25">
      <c r="A171" s="2" t="str">
        <f t="shared" si="1"/>
        <v>A1621.16</v>
      </c>
      <c r="B171" s="34">
        <f t="shared" si="1"/>
        <v>0</v>
      </c>
    </row>
    <row r="172" spans="1:2" x14ac:dyDescent="0.25">
      <c r="A172" s="2" t="str">
        <f t="shared" si="1"/>
        <v xml:space="preserve">A1622.16 </v>
      </c>
      <c r="B172" s="34">
        <f t="shared" si="1"/>
        <v>0</v>
      </c>
    </row>
    <row r="173" spans="1:2" x14ac:dyDescent="0.25">
      <c r="A173" s="2" t="str">
        <f t="shared" si="1"/>
        <v>A1660.16</v>
      </c>
      <c r="B173" s="34">
        <f t="shared" si="1"/>
        <v>0</v>
      </c>
    </row>
    <row r="174" spans="1:2" x14ac:dyDescent="0.25">
      <c r="A174" s="2" t="str">
        <f t="shared" si="1"/>
        <v>A1670.16</v>
      </c>
      <c r="B174" s="34">
        <f t="shared" si="1"/>
        <v>0</v>
      </c>
    </row>
    <row r="175" spans="1:2" x14ac:dyDescent="0.25">
      <c r="A175" s="2" t="str">
        <f t="shared" si="1"/>
        <v>A1680.16</v>
      </c>
      <c r="B175" s="34">
        <f t="shared" si="1"/>
        <v>0</v>
      </c>
    </row>
    <row r="176" spans="1:2" x14ac:dyDescent="0.25">
      <c r="A176" s="2" t="str">
        <f t="shared" si="1"/>
        <v>A1710.1</v>
      </c>
      <c r="B176" s="34">
        <f t="shared" si="1"/>
        <v>0</v>
      </c>
    </row>
    <row r="177" spans="1:2" x14ac:dyDescent="0.25">
      <c r="A177" s="2" t="str">
        <f t="shared" si="1"/>
        <v>A2010.15</v>
      </c>
      <c r="B177" s="34">
        <f t="shared" si="1"/>
        <v>0</v>
      </c>
    </row>
    <row r="178" spans="1:2" x14ac:dyDescent="0.25">
      <c r="A178" s="2" t="str">
        <f t="shared" si="1"/>
        <v>A2010.16</v>
      </c>
      <c r="B178" s="34">
        <f t="shared" si="1"/>
        <v>0</v>
      </c>
    </row>
    <row r="179" spans="1:2" x14ac:dyDescent="0.25">
      <c r="A179" s="2" t="str">
        <f t="shared" si="1"/>
        <v>A2020.15</v>
      </c>
      <c r="B179" s="34">
        <f t="shared" si="1"/>
        <v>0</v>
      </c>
    </row>
    <row r="180" spans="1:2" x14ac:dyDescent="0.25">
      <c r="A180" s="2" t="str">
        <f t="shared" si="1"/>
        <v>A2020.16</v>
      </c>
      <c r="B180" s="34">
        <f t="shared" si="1"/>
        <v>0</v>
      </c>
    </row>
    <row r="181" spans="1:2" x14ac:dyDescent="0.25">
      <c r="A181" s="2" t="str">
        <f t="shared" si="1"/>
        <v>A2040.15</v>
      </c>
      <c r="B181" s="34">
        <f t="shared" si="1"/>
        <v>0</v>
      </c>
    </row>
    <row r="182" spans="1:2" x14ac:dyDescent="0.25">
      <c r="A182" s="2" t="str">
        <f t="shared" si="1"/>
        <v>A2040.16</v>
      </c>
      <c r="B182" s="34">
        <f t="shared" si="1"/>
        <v>0</v>
      </c>
    </row>
    <row r="183" spans="1:2" x14ac:dyDescent="0.25">
      <c r="A183" s="2" t="str">
        <f t="shared" ref="A183:B195" si="2">+A35</f>
        <v>A2060.15</v>
      </c>
      <c r="B183" s="34">
        <f t="shared" si="2"/>
        <v>0</v>
      </c>
    </row>
    <row r="184" spans="1:2" x14ac:dyDescent="0.25">
      <c r="A184" s="2" t="str">
        <f t="shared" si="2"/>
        <v>A2060.16</v>
      </c>
      <c r="B184" s="34">
        <f t="shared" si="2"/>
        <v>0</v>
      </c>
    </row>
    <row r="185" spans="1:2" x14ac:dyDescent="0.25">
      <c r="A185" s="2" t="str">
        <f t="shared" si="2"/>
        <v>A2070.15</v>
      </c>
      <c r="B185" s="34">
        <f t="shared" si="2"/>
        <v>0</v>
      </c>
    </row>
    <row r="186" spans="1:2" x14ac:dyDescent="0.25">
      <c r="A186" s="2" t="str">
        <f t="shared" si="2"/>
        <v>A2070.16</v>
      </c>
      <c r="B186" s="34">
        <f t="shared" si="2"/>
        <v>0</v>
      </c>
    </row>
    <row r="187" spans="1:2" x14ac:dyDescent="0.25">
      <c r="A187" s="2" t="str">
        <f t="shared" si="2"/>
        <v>A2110.10</v>
      </c>
      <c r="B187" s="34">
        <f t="shared" si="2"/>
        <v>0</v>
      </c>
    </row>
    <row r="188" spans="1:2" x14ac:dyDescent="0.25">
      <c r="A188" s="2" t="str">
        <f t="shared" si="2"/>
        <v>A2110.11</v>
      </c>
      <c r="B188" s="34">
        <f t="shared" si="2"/>
        <v>0</v>
      </c>
    </row>
    <row r="189" spans="1:2" x14ac:dyDescent="0.25">
      <c r="A189" s="2" t="str">
        <f t="shared" si="2"/>
        <v>A2110.12 (K-3)</v>
      </c>
      <c r="B189" s="34">
        <f t="shared" si="2"/>
        <v>0</v>
      </c>
    </row>
    <row r="190" spans="1:2" x14ac:dyDescent="0.25">
      <c r="A190" s="2" t="str">
        <f t="shared" si="2"/>
        <v>A2110.12 (4-6)</v>
      </c>
      <c r="B190" s="34">
        <f t="shared" si="2"/>
        <v>0</v>
      </c>
    </row>
    <row r="191" spans="1:2" x14ac:dyDescent="0.25">
      <c r="A191" s="2" t="str">
        <f t="shared" si="2"/>
        <v>A2110.13</v>
      </c>
      <c r="B191" s="34">
        <f t="shared" si="2"/>
        <v>0</v>
      </c>
    </row>
    <row r="192" spans="1:2" x14ac:dyDescent="0.25">
      <c r="A192" s="2" t="str">
        <f t="shared" si="2"/>
        <v>A2110.14</v>
      </c>
      <c r="B192" s="34">
        <f t="shared" si="2"/>
        <v>0</v>
      </c>
    </row>
    <row r="193" spans="1:2" x14ac:dyDescent="0.25">
      <c r="A193" s="2" t="str">
        <f t="shared" si="2"/>
        <v>A2110.16</v>
      </c>
      <c r="B193" s="34">
        <f t="shared" si="2"/>
        <v>0</v>
      </c>
    </row>
    <row r="194" spans="1:2" x14ac:dyDescent="0.25">
      <c r="A194" s="2" t="str">
        <f t="shared" si="2"/>
        <v xml:space="preserve">A2250.15 </v>
      </c>
      <c r="B194" s="34">
        <f t="shared" si="2"/>
        <v>0</v>
      </c>
    </row>
    <row r="195" spans="1:2" x14ac:dyDescent="0.25">
      <c r="A195" s="2" t="str">
        <f t="shared" si="2"/>
        <v xml:space="preserve">A2250.16 </v>
      </c>
      <c r="B195" s="34">
        <f t="shared" si="2"/>
        <v>0</v>
      </c>
    </row>
    <row r="196" spans="1:2" x14ac:dyDescent="0.25">
      <c r="A196" s="2" t="str">
        <f>A56</f>
        <v xml:space="preserve">A2259.15 </v>
      </c>
      <c r="B196" s="34">
        <f t="shared" ref="B196:B237" si="3">+B56</f>
        <v>0</v>
      </c>
    </row>
    <row r="197" spans="1:2" x14ac:dyDescent="0.25">
      <c r="A197" s="2" t="str">
        <f>A57</f>
        <v xml:space="preserve">A2259.16 </v>
      </c>
      <c r="B197" s="34">
        <f t="shared" si="3"/>
        <v>0</v>
      </c>
    </row>
    <row r="198" spans="1:2" x14ac:dyDescent="0.25">
      <c r="A198" s="2" t="str">
        <f t="shared" ref="A198:A237" si="4">+A58</f>
        <v>A2280.15</v>
      </c>
      <c r="B198" s="34">
        <f t="shared" si="3"/>
        <v>0</v>
      </c>
    </row>
    <row r="199" spans="1:2" x14ac:dyDescent="0.25">
      <c r="A199" s="2" t="str">
        <f t="shared" si="4"/>
        <v>A2280.16</v>
      </c>
      <c r="B199" s="34">
        <f t="shared" si="3"/>
        <v>0</v>
      </c>
    </row>
    <row r="200" spans="1:2" x14ac:dyDescent="0.25">
      <c r="A200" s="2" t="str">
        <f t="shared" si="4"/>
        <v>A2330.15</v>
      </c>
      <c r="B200" s="34">
        <f t="shared" si="3"/>
        <v>0</v>
      </c>
    </row>
    <row r="201" spans="1:2" x14ac:dyDescent="0.25">
      <c r="A201" s="2" t="str">
        <f t="shared" si="4"/>
        <v>A2330.16</v>
      </c>
      <c r="B201" s="34">
        <f t="shared" si="3"/>
        <v>0</v>
      </c>
    </row>
    <row r="202" spans="1:2" x14ac:dyDescent="0.25">
      <c r="A202" s="2" t="str">
        <f t="shared" si="4"/>
        <v>A2610.15</v>
      </c>
      <c r="B202" s="34">
        <f t="shared" si="3"/>
        <v>0</v>
      </c>
    </row>
    <row r="203" spans="1:2" x14ac:dyDescent="0.25">
      <c r="A203" s="2" t="str">
        <f t="shared" si="4"/>
        <v>A2610.16</v>
      </c>
      <c r="B203" s="34">
        <f t="shared" si="3"/>
        <v>0</v>
      </c>
    </row>
    <row r="204" spans="1:2" x14ac:dyDescent="0.25">
      <c r="A204" s="2" t="str">
        <f t="shared" si="4"/>
        <v>A2620.15</v>
      </c>
      <c r="B204" s="34">
        <f t="shared" si="3"/>
        <v>0</v>
      </c>
    </row>
    <row r="205" spans="1:2" x14ac:dyDescent="0.25">
      <c r="A205" s="2" t="str">
        <f t="shared" si="4"/>
        <v>A2620.16</v>
      </c>
      <c r="B205" s="34">
        <f t="shared" si="3"/>
        <v>0</v>
      </c>
    </row>
    <row r="206" spans="1:2" x14ac:dyDescent="0.25">
      <c r="A206" s="2" t="str">
        <f t="shared" si="4"/>
        <v>A2630.15</v>
      </c>
      <c r="B206" s="34">
        <f t="shared" si="3"/>
        <v>0</v>
      </c>
    </row>
    <row r="207" spans="1:2" x14ac:dyDescent="0.25">
      <c r="A207" s="2" t="str">
        <f t="shared" si="4"/>
        <v>A2630.16</v>
      </c>
      <c r="B207" s="34">
        <f t="shared" si="3"/>
        <v>0</v>
      </c>
    </row>
    <row r="208" spans="1:2" x14ac:dyDescent="0.25">
      <c r="A208" s="2" t="str">
        <f t="shared" si="4"/>
        <v>A2805.15</v>
      </c>
      <c r="B208" s="34">
        <f t="shared" si="3"/>
        <v>0</v>
      </c>
    </row>
    <row r="209" spans="1:2" x14ac:dyDescent="0.25">
      <c r="A209" s="2" t="str">
        <f t="shared" si="4"/>
        <v>A2805.16</v>
      </c>
      <c r="B209" s="34">
        <f t="shared" si="3"/>
        <v>0</v>
      </c>
    </row>
    <row r="210" spans="1:2" x14ac:dyDescent="0.25">
      <c r="A210" s="2" t="str">
        <f t="shared" si="4"/>
        <v>A2810.15</v>
      </c>
      <c r="B210" s="34">
        <f t="shared" si="3"/>
        <v>0</v>
      </c>
    </row>
    <row r="211" spans="1:2" x14ac:dyDescent="0.25">
      <c r="A211" s="2" t="str">
        <f t="shared" si="4"/>
        <v>A2810.16</v>
      </c>
      <c r="B211" s="34">
        <f t="shared" si="3"/>
        <v>0</v>
      </c>
    </row>
    <row r="212" spans="1:2" x14ac:dyDescent="0.25">
      <c r="A212" s="2" t="str">
        <f t="shared" si="4"/>
        <v>A2815.15</v>
      </c>
      <c r="B212" s="34">
        <f t="shared" si="3"/>
        <v>0</v>
      </c>
    </row>
    <row r="213" spans="1:2" x14ac:dyDescent="0.25">
      <c r="A213" s="2" t="str">
        <f t="shared" si="4"/>
        <v>A2815.16</v>
      </c>
      <c r="B213" s="34">
        <f t="shared" si="3"/>
        <v>0</v>
      </c>
    </row>
    <row r="214" spans="1:2" x14ac:dyDescent="0.25">
      <c r="A214" s="2" t="str">
        <f t="shared" si="4"/>
        <v>A2820.15</v>
      </c>
      <c r="B214" s="34">
        <f t="shared" si="3"/>
        <v>0</v>
      </c>
    </row>
    <row r="215" spans="1:2" x14ac:dyDescent="0.25">
      <c r="A215" s="2" t="str">
        <f t="shared" si="4"/>
        <v>A2820.16</v>
      </c>
      <c r="B215" s="34">
        <f t="shared" si="3"/>
        <v>0</v>
      </c>
    </row>
    <row r="216" spans="1:2" x14ac:dyDescent="0.25">
      <c r="A216" s="2" t="str">
        <f t="shared" si="4"/>
        <v>A2825.15</v>
      </c>
      <c r="B216" s="34">
        <f t="shared" si="3"/>
        <v>0</v>
      </c>
    </row>
    <row r="217" spans="1:2" x14ac:dyDescent="0.25">
      <c r="A217" s="2" t="str">
        <f t="shared" si="4"/>
        <v>A2825.16</v>
      </c>
      <c r="B217" s="34">
        <f t="shared" si="3"/>
        <v>0</v>
      </c>
    </row>
    <row r="218" spans="1:2" x14ac:dyDescent="0.25">
      <c r="A218" s="2" t="str">
        <f t="shared" si="4"/>
        <v>A2830.15</v>
      </c>
      <c r="B218" s="34">
        <f t="shared" si="3"/>
        <v>0</v>
      </c>
    </row>
    <row r="219" spans="1:2" x14ac:dyDescent="0.25">
      <c r="A219" s="2" t="str">
        <f t="shared" si="4"/>
        <v>A2830.16</v>
      </c>
      <c r="B219" s="34">
        <f t="shared" si="3"/>
        <v>0</v>
      </c>
    </row>
    <row r="220" spans="1:2" x14ac:dyDescent="0.25">
      <c r="A220" s="2" t="str">
        <f t="shared" si="4"/>
        <v>A2850.15</v>
      </c>
      <c r="B220" s="34">
        <f t="shared" si="3"/>
        <v>0</v>
      </c>
    </row>
    <row r="221" spans="1:2" x14ac:dyDescent="0.25">
      <c r="A221" s="2" t="str">
        <f t="shared" si="4"/>
        <v>A2850.16</v>
      </c>
      <c r="B221" s="34">
        <f t="shared" si="3"/>
        <v>0</v>
      </c>
    </row>
    <row r="222" spans="1:2" x14ac:dyDescent="0.25">
      <c r="A222" s="2" t="str">
        <f t="shared" si="4"/>
        <v>A2855.15</v>
      </c>
      <c r="B222" s="34">
        <f t="shared" si="3"/>
        <v>0</v>
      </c>
    </row>
    <row r="223" spans="1:2" x14ac:dyDescent="0.25">
      <c r="A223" s="2" t="str">
        <f t="shared" si="4"/>
        <v>A2855.16</v>
      </c>
      <c r="B223" s="34">
        <f t="shared" si="3"/>
        <v>0</v>
      </c>
    </row>
    <row r="224" spans="1:2" x14ac:dyDescent="0.25">
      <c r="A224" s="2" t="str">
        <f t="shared" si="4"/>
        <v>A2870.16</v>
      </c>
      <c r="B224" s="34">
        <f t="shared" si="3"/>
        <v>0</v>
      </c>
    </row>
    <row r="225" spans="1:2" x14ac:dyDescent="0.25">
      <c r="A225" s="2" t="str">
        <f t="shared" si="4"/>
        <v>A2915.15</v>
      </c>
      <c r="B225" s="34">
        <f t="shared" si="3"/>
        <v>0</v>
      </c>
    </row>
    <row r="226" spans="1:2" x14ac:dyDescent="0.25">
      <c r="A226" s="2" t="str">
        <f t="shared" si="4"/>
        <v>A2915.16</v>
      </c>
      <c r="B226" s="34">
        <f t="shared" si="3"/>
        <v>0</v>
      </c>
    </row>
    <row r="227" spans="1:2" x14ac:dyDescent="0.25">
      <c r="A227" s="2" t="str">
        <f t="shared" si="4"/>
        <v>A5510.15</v>
      </c>
      <c r="B227" s="34">
        <f t="shared" si="3"/>
        <v>0</v>
      </c>
    </row>
    <row r="228" spans="1:2" x14ac:dyDescent="0.25">
      <c r="A228" s="2" t="str">
        <f t="shared" si="4"/>
        <v>A5510.16 (Excluding Trans Supv Office)</v>
      </c>
      <c r="B228" s="34">
        <f t="shared" si="3"/>
        <v>0</v>
      </c>
    </row>
    <row r="229" spans="1:2" x14ac:dyDescent="0.25">
      <c r="A229" s="2" t="str">
        <f t="shared" si="4"/>
        <v>A5510.16 (Trans Supv Office)</v>
      </c>
      <c r="B229" s="34">
        <f t="shared" si="3"/>
        <v>0</v>
      </c>
    </row>
    <row r="230" spans="1:2" x14ac:dyDescent="0.25">
      <c r="A230" s="2" t="str">
        <f t="shared" si="4"/>
        <v>A5530.16</v>
      </c>
      <c r="B230" s="34">
        <f t="shared" si="3"/>
        <v>0</v>
      </c>
    </row>
    <row r="231" spans="1:2" x14ac:dyDescent="0.25">
      <c r="A231" s="2" t="str">
        <f t="shared" si="4"/>
        <v>A7140.15</v>
      </c>
      <c r="B231" s="34">
        <f t="shared" si="3"/>
        <v>0</v>
      </c>
    </row>
    <row r="232" spans="1:2" x14ac:dyDescent="0.25">
      <c r="A232" s="2" t="str">
        <f t="shared" si="4"/>
        <v>A7140.16</v>
      </c>
      <c r="B232" s="34">
        <f t="shared" si="3"/>
        <v>0</v>
      </c>
    </row>
    <row r="233" spans="1:2" x14ac:dyDescent="0.25">
      <c r="A233" s="2" t="str">
        <f t="shared" si="4"/>
        <v>A7310.15</v>
      </c>
      <c r="B233" s="34">
        <f t="shared" si="3"/>
        <v>0</v>
      </c>
    </row>
    <row r="234" spans="1:2" x14ac:dyDescent="0.25">
      <c r="A234" s="2" t="str">
        <f t="shared" si="4"/>
        <v>A7310.16</v>
      </c>
      <c r="B234" s="34">
        <f t="shared" si="3"/>
        <v>0</v>
      </c>
    </row>
    <row r="235" spans="1:2" x14ac:dyDescent="0.25">
      <c r="A235" s="2" t="str">
        <f t="shared" si="4"/>
        <v>A8060.15</v>
      </c>
      <c r="B235" s="34">
        <f t="shared" si="3"/>
        <v>0</v>
      </c>
    </row>
    <row r="236" spans="1:2" x14ac:dyDescent="0.25">
      <c r="A236" s="2" t="str">
        <f t="shared" si="4"/>
        <v>A8060.16</v>
      </c>
      <c r="B236" s="34">
        <f t="shared" si="3"/>
        <v>0</v>
      </c>
    </row>
    <row r="237" spans="1:2" x14ac:dyDescent="0.25">
      <c r="A237" s="2" t="str">
        <f t="shared" si="4"/>
        <v>A8070.16</v>
      </c>
      <c r="B237" s="34">
        <f t="shared" si="3"/>
        <v>0</v>
      </c>
    </row>
    <row r="238" spans="1:2" x14ac:dyDescent="0.25">
      <c r="A238" s="2"/>
      <c r="B238" s="34"/>
    </row>
    <row r="239" spans="1:2" ht="15.75" thickBot="1" x14ac:dyDescent="0.3">
      <c r="A239" s="2" t="s">
        <v>158</v>
      </c>
      <c r="B239" s="35">
        <f>SUM(B151:B238)</f>
        <v>0</v>
      </c>
    </row>
    <row r="240" spans="1:2" ht="15.75" thickTop="1" x14ac:dyDescent="0.25">
      <c r="A240" s="2"/>
      <c r="B240" s="46"/>
    </row>
    <row r="241" spans="1:9" ht="39.75" customHeight="1" x14ac:dyDescent="0.25">
      <c r="A241" s="11" t="s">
        <v>83</v>
      </c>
      <c r="B241" s="20" t="str">
        <f>+B144</f>
        <v>2023-24</v>
      </c>
    </row>
    <row r="242" spans="1:9" x14ac:dyDescent="0.25">
      <c r="A242" s="2" t="s">
        <v>45</v>
      </c>
      <c r="B242" s="34">
        <f>+B148</f>
        <v>0</v>
      </c>
    </row>
    <row r="243" spans="1:9" x14ac:dyDescent="0.25">
      <c r="A243" s="2" t="s">
        <v>46</v>
      </c>
      <c r="B243" s="34">
        <f>+B239</f>
        <v>0</v>
      </c>
    </row>
    <row r="244" spans="1:9" x14ac:dyDescent="0.25">
      <c r="A244" s="2" t="s">
        <v>159</v>
      </c>
      <c r="B244" s="10" t="e">
        <f>+ROUND((B242/B243),4)</f>
        <v>#DIV/0!</v>
      </c>
    </row>
    <row r="245" spans="1:9" x14ac:dyDescent="0.25">
      <c r="A245" s="2"/>
      <c r="B245" s="2"/>
    </row>
    <row r="246" spans="1:9" x14ac:dyDescent="0.25">
      <c r="A246" s="2" t="s">
        <v>47</v>
      </c>
      <c r="B246" s="2"/>
    </row>
    <row r="247" spans="1:9" x14ac:dyDescent="0.25">
      <c r="A247" s="2" t="str">
        <f>+A98</f>
        <v>AT9098.0 (Line 384)</v>
      </c>
      <c r="B247" s="34">
        <f>+B98</f>
        <v>0</v>
      </c>
    </row>
    <row r="248" spans="1:9" x14ac:dyDescent="0.25">
      <c r="A248" s="2"/>
      <c r="B248" s="34"/>
    </row>
    <row r="249" spans="1:9" ht="15.75" thickBot="1" x14ac:dyDescent="0.3">
      <c r="A249" s="2" t="s">
        <v>159</v>
      </c>
      <c r="B249" s="34" t="e">
        <f>B244*B247</f>
        <v>#DIV/0!</v>
      </c>
    </row>
    <row r="250" spans="1:9" ht="29.25" thickBot="1" x14ac:dyDescent="0.5">
      <c r="A250" s="2"/>
      <c r="B250" s="46"/>
      <c r="D250" s="214" t="s">
        <v>1735</v>
      </c>
      <c r="E250" s="215"/>
      <c r="F250" s="215"/>
      <c r="G250" s="215"/>
      <c r="H250" s="215"/>
      <c r="I250" s="216"/>
    </row>
    <row r="251" spans="1:9" ht="9" customHeight="1" thickBot="1" x14ac:dyDescent="0.3">
      <c r="A251" s="2"/>
      <c r="B251" s="2"/>
    </row>
    <row r="252" spans="1:9" ht="92.25" customHeight="1" thickBot="1" x14ac:dyDescent="0.4">
      <c r="A252" s="43" t="s">
        <v>51</v>
      </c>
      <c r="B252" s="163" t="s">
        <v>1690</v>
      </c>
      <c r="D252" s="220" t="s">
        <v>1902</v>
      </c>
      <c r="E252" s="221"/>
      <c r="F252" s="221"/>
      <c r="G252" s="221"/>
      <c r="H252" s="221"/>
      <c r="I252" s="222"/>
    </row>
    <row r="253" spans="1:9" x14ac:dyDescent="0.25">
      <c r="A253" s="16" t="s">
        <v>57</v>
      </c>
      <c r="B253" s="22" t="str">
        <f>+B241</f>
        <v>2023-24</v>
      </c>
    </row>
    <row r="254" spans="1:9" x14ac:dyDescent="0.25">
      <c r="A254" s="12" t="s">
        <v>48</v>
      </c>
      <c r="B254" s="12"/>
      <c r="C254" s="26" t="s">
        <v>1691</v>
      </c>
    </row>
    <row r="255" spans="1:9" x14ac:dyDescent="0.25">
      <c r="A255" s="12" t="s">
        <v>74</v>
      </c>
      <c r="B255" s="36" t="e">
        <f>+B249</f>
        <v>#DIV/0!</v>
      </c>
      <c r="C255" s="50" t="s">
        <v>181</v>
      </c>
      <c r="D255" s="50"/>
    </row>
    <row r="256" spans="1:9" x14ac:dyDescent="0.25">
      <c r="A256" s="12" t="s">
        <v>41</v>
      </c>
      <c r="B256" s="36"/>
      <c r="C256" s="50"/>
      <c r="D256" s="50"/>
    </row>
    <row r="257" spans="1:4" x14ac:dyDescent="0.25">
      <c r="A257" s="12" t="str">
        <f t="shared" ref="A257:B266" si="5">+A46</f>
        <v xml:space="preserve">A2250.15 </v>
      </c>
      <c r="B257" s="36">
        <f t="shared" si="5"/>
        <v>0</v>
      </c>
      <c r="C257" s="50" t="s">
        <v>160</v>
      </c>
      <c r="D257" s="50"/>
    </row>
    <row r="258" spans="1:4" x14ac:dyDescent="0.25">
      <c r="A258" s="12" t="str">
        <f t="shared" si="5"/>
        <v xml:space="preserve">A2250.16 </v>
      </c>
      <c r="B258" s="36">
        <f t="shared" si="5"/>
        <v>0</v>
      </c>
      <c r="C258" s="50" t="s">
        <v>161</v>
      </c>
      <c r="D258" s="50"/>
    </row>
    <row r="259" spans="1:4" x14ac:dyDescent="0.25">
      <c r="A259" s="12" t="str">
        <f t="shared" si="5"/>
        <v>A2250.2</v>
      </c>
      <c r="B259" s="36">
        <f t="shared" si="5"/>
        <v>0</v>
      </c>
      <c r="C259" s="50" t="s">
        <v>162</v>
      </c>
      <c r="D259" s="50"/>
    </row>
    <row r="260" spans="1:4" x14ac:dyDescent="0.25">
      <c r="A260" s="12" t="str">
        <f t="shared" si="5"/>
        <v xml:space="preserve">A2250.4 </v>
      </c>
      <c r="B260" s="36">
        <f t="shared" si="5"/>
        <v>0</v>
      </c>
      <c r="C260" s="50" t="s">
        <v>163</v>
      </c>
      <c r="D260" s="50"/>
    </row>
    <row r="261" spans="1:4" x14ac:dyDescent="0.25">
      <c r="A261" s="12" t="str">
        <f t="shared" si="5"/>
        <v xml:space="preserve">A2250.45 </v>
      </c>
      <c r="B261" s="36">
        <f t="shared" si="5"/>
        <v>0</v>
      </c>
      <c r="C261" s="50" t="s">
        <v>164</v>
      </c>
      <c r="D261" s="50"/>
    </row>
    <row r="262" spans="1:4" x14ac:dyDescent="0.25">
      <c r="A262" s="12" t="str">
        <f t="shared" si="5"/>
        <v xml:space="preserve">A2250.471 </v>
      </c>
      <c r="B262" s="36">
        <f t="shared" si="5"/>
        <v>0</v>
      </c>
      <c r="C262" s="50" t="s">
        <v>165</v>
      </c>
      <c r="D262" s="50"/>
    </row>
    <row r="263" spans="1:4" x14ac:dyDescent="0.25">
      <c r="A263" s="12" t="str">
        <f t="shared" si="5"/>
        <v xml:space="preserve">A2250.472 </v>
      </c>
      <c r="B263" s="36">
        <f t="shared" si="5"/>
        <v>0</v>
      </c>
      <c r="C263" s="50" t="s">
        <v>166</v>
      </c>
      <c r="D263" s="50"/>
    </row>
    <row r="264" spans="1:4" x14ac:dyDescent="0.25">
      <c r="A264" s="12" t="str">
        <f t="shared" si="5"/>
        <v xml:space="preserve">A2250.473 </v>
      </c>
      <c r="B264" s="36">
        <f t="shared" si="5"/>
        <v>0</v>
      </c>
      <c r="C264" s="50" t="s">
        <v>167</v>
      </c>
      <c r="D264" s="50"/>
    </row>
    <row r="265" spans="1:4" x14ac:dyDescent="0.25">
      <c r="A265" s="12" t="str">
        <f t="shared" si="5"/>
        <v xml:space="preserve">A2250.48 </v>
      </c>
      <c r="B265" s="36">
        <f t="shared" si="5"/>
        <v>0</v>
      </c>
      <c r="C265" s="50" t="s">
        <v>168</v>
      </c>
      <c r="D265" s="50"/>
    </row>
    <row r="266" spans="1:4" x14ac:dyDescent="0.25">
      <c r="A266" s="12" t="str">
        <f t="shared" si="5"/>
        <v xml:space="preserve">A2250.49 </v>
      </c>
      <c r="B266" s="36">
        <f t="shared" si="5"/>
        <v>0</v>
      </c>
      <c r="C266" s="50" t="s">
        <v>169</v>
      </c>
      <c r="D266" s="50"/>
    </row>
    <row r="267" spans="1:4" x14ac:dyDescent="0.25">
      <c r="A267" s="12" t="str">
        <f t="shared" ref="A267:B282" si="6">+A99</f>
        <v>F2253.15</v>
      </c>
      <c r="B267" s="36">
        <f t="shared" si="6"/>
        <v>0</v>
      </c>
      <c r="C267" s="50" t="s">
        <v>1880</v>
      </c>
      <c r="D267" s="50"/>
    </row>
    <row r="268" spans="1:4" x14ac:dyDescent="0.25">
      <c r="A268" s="12" t="str">
        <f t="shared" si="6"/>
        <v>F2253.16</v>
      </c>
      <c r="B268" s="36">
        <f t="shared" si="6"/>
        <v>0</v>
      </c>
      <c r="C268" s="50" t="s">
        <v>1881</v>
      </c>
      <c r="D268" s="50"/>
    </row>
    <row r="269" spans="1:4" x14ac:dyDescent="0.25">
      <c r="A269" s="12" t="str">
        <f t="shared" si="6"/>
        <v>F2253.2</v>
      </c>
      <c r="B269" s="36">
        <f t="shared" si="6"/>
        <v>0</v>
      </c>
      <c r="C269" s="50" t="s">
        <v>1882</v>
      </c>
      <c r="D269" s="50"/>
    </row>
    <row r="270" spans="1:4" x14ac:dyDescent="0.25">
      <c r="A270" s="12" t="str">
        <f t="shared" si="6"/>
        <v>F2253.4</v>
      </c>
      <c r="B270" s="36">
        <f t="shared" si="6"/>
        <v>0</v>
      </c>
      <c r="C270" s="50" t="s">
        <v>1883</v>
      </c>
      <c r="D270" s="50"/>
    </row>
    <row r="271" spans="1:4" x14ac:dyDescent="0.25">
      <c r="A271" s="12" t="str">
        <f t="shared" si="6"/>
        <v>F2253.45</v>
      </c>
      <c r="B271" s="36">
        <f t="shared" si="6"/>
        <v>0</v>
      </c>
      <c r="C271" s="50" t="s">
        <v>1884</v>
      </c>
      <c r="D271" s="50"/>
    </row>
    <row r="272" spans="1:4" x14ac:dyDescent="0.25">
      <c r="A272" s="12" t="str">
        <f t="shared" si="6"/>
        <v>F2253.471</v>
      </c>
      <c r="B272" s="36">
        <f t="shared" si="6"/>
        <v>0</v>
      </c>
      <c r="C272" s="50" t="s">
        <v>1885</v>
      </c>
      <c r="D272" s="50"/>
    </row>
    <row r="273" spans="1:9" x14ac:dyDescent="0.25">
      <c r="A273" s="12" t="str">
        <f t="shared" si="6"/>
        <v>F2253.472</v>
      </c>
      <c r="B273" s="36">
        <f t="shared" si="6"/>
        <v>0</v>
      </c>
      <c r="C273" s="50" t="s">
        <v>1886</v>
      </c>
      <c r="D273" s="50"/>
    </row>
    <row r="274" spans="1:9" x14ac:dyDescent="0.25">
      <c r="A274" s="12" t="str">
        <f t="shared" si="6"/>
        <v>F2253.48</v>
      </c>
      <c r="B274" s="36">
        <f t="shared" si="6"/>
        <v>0</v>
      </c>
      <c r="C274" s="50" t="s">
        <v>1887</v>
      </c>
      <c r="D274" s="50"/>
    </row>
    <row r="275" spans="1:9" x14ac:dyDescent="0.25">
      <c r="A275" s="12" t="str">
        <f t="shared" si="6"/>
        <v>F2253.49</v>
      </c>
      <c r="B275" s="36">
        <f t="shared" si="6"/>
        <v>0</v>
      </c>
      <c r="C275" s="50" t="s">
        <v>1888</v>
      </c>
      <c r="D275" s="50"/>
    </row>
    <row r="276" spans="1:9" x14ac:dyDescent="0.25">
      <c r="A276" s="12" t="str">
        <f t="shared" si="6"/>
        <v>F2253.8</v>
      </c>
      <c r="B276" s="36">
        <f t="shared" si="6"/>
        <v>0</v>
      </c>
      <c r="C276" s="50" t="s">
        <v>1889</v>
      </c>
      <c r="D276" s="50"/>
    </row>
    <row r="277" spans="1:9" x14ac:dyDescent="0.25">
      <c r="A277" s="12" t="str">
        <f t="shared" si="6"/>
        <v>F5511.16 (Excluding Trans Supv Office)</v>
      </c>
      <c r="B277" s="36">
        <f t="shared" si="6"/>
        <v>0</v>
      </c>
      <c r="C277" s="50" t="s">
        <v>1890</v>
      </c>
      <c r="D277" s="50"/>
    </row>
    <row r="278" spans="1:9" x14ac:dyDescent="0.25">
      <c r="A278" s="12" t="str">
        <f t="shared" si="6"/>
        <v>F5511.16 (Trans Supervisor Office)</v>
      </c>
      <c r="B278" s="36">
        <f t="shared" si="6"/>
        <v>0</v>
      </c>
      <c r="C278" s="50" t="s">
        <v>1890</v>
      </c>
      <c r="D278" s="50"/>
    </row>
    <row r="279" spans="1:9" x14ac:dyDescent="0.25">
      <c r="A279" s="12" t="str">
        <f t="shared" si="6"/>
        <v>F5511.4</v>
      </c>
      <c r="B279" s="36">
        <f t="shared" si="6"/>
        <v>0</v>
      </c>
      <c r="C279" s="50" t="s">
        <v>1891</v>
      </c>
      <c r="D279" s="50"/>
    </row>
    <row r="280" spans="1:9" x14ac:dyDescent="0.25">
      <c r="A280" s="12" t="str">
        <f t="shared" si="6"/>
        <v>F5511.45</v>
      </c>
      <c r="B280" s="36">
        <f t="shared" si="6"/>
        <v>0</v>
      </c>
      <c r="C280" s="50" t="s">
        <v>1892</v>
      </c>
      <c r="D280" s="50"/>
    </row>
    <row r="281" spans="1:9" x14ac:dyDescent="0.25">
      <c r="A281" s="12" t="str">
        <f t="shared" si="6"/>
        <v>F5511.8</v>
      </c>
      <c r="B281" s="36">
        <f t="shared" si="6"/>
        <v>0</v>
      </c>
      <c r="C281" s="50" t="s">
        <v>1893</v>
      </c>
      <c r="D281" s="50"/>
    </row>
    <row r="282" spans="1:9" x14ac:dyDescent="0.25">
      <c r="A282" s="12" t="str">
        <f t="shared" si="6"/>
        <v>F5541.4</v>
      </c>
      <c r="B282" s="36">
        <f t="shared" si="6"/>
        <v>0</v>
      </c>
      <c r="C282" s="50" t="s">
        <v>1894</v>
      </c>
      <c r="D282" s="50"/>
    </row>
    <row r="283" spans="1:9" x14ac:dyDescent="0.25">
      <c r="A283" s="12" t="str">
        <f t="shared" ref="A283:B284" si="7">+A115</f>
        <v>F5551.4</v>
      </c>
      <c r="B283" s="36">
        <f t="shared" si="7"/>
        <v>0</v>
      </c>
      <c r="C283" s="50" t="s">
        <v>1895</v>
      </c>
      <c r="D283" s="50"/>
    </row>
    <row r="284" spans="1:9" ht="15.6" customHeight="1" x14ac:dyDescent="0.25">
      <c r="A284" s="12" t="str">
        <f t="shared" si="7"/>
        <v>F5582.49</v>
      </c>
      <c r="B284" s="36">
        <f t="shared" si="7"/>
        <v>0</v>
      </c>
      <c r="C284" s="50" t="s">
        <v>1896</v>
      </c>
      <c r="D284" s="50"/>
    </row>
    <row r="285" spans="1:9" ht="15.6" customHeight="1" thickBot="1" x14ac:dyDescent="0.3">
      <c r="A285" s="12"/>
      <c r="B285" s="36"/>
      <c r="C285" s="50"/>
      <c r="D285" s="50"/>
    </row>
    <row r="286" spans="1:9" ht="33" customHeight="1" thickBot="1" x14ac:dyDescent="0.3">
      <c r="A286" s="153" t="s">
        <v>63</v>
      </c>
      <c r="B286" s="162" t="e">
        <f>SUM(B254:B285)</f>
        <v>#DIV/0!</v>
      </c>
      <c r="C286" s="223" t="s">
        <v>1900</v>
      </c>
      <c r="D286" s="224"/>
      <c r="E286" s="224"/>
      <c r="F286" s="224"/>
      <c r="G286" s="224"/>
      <c r="H286" s="224"/>
      <c r="I286" s="225"/>
    </row>
    <row r="287" spans="1:9" ht="53.25" customHeight="1" thickBot="1" x14ac:dyDescent="0.35">
      <c r="A287" s="12"/>
      <c r="B287" s="161" t="s">
        <v>1692</v>
      </c>
      <c r="C287" s="197" t="s">
        <v>1693</v>
      </c>
      <c r="D287" s="198"/>
      <c r="E287" s="198"/>
      <c r="F287" s="198"/>
      <c r="G287" s="198"/>
      <c r="H287" s="199"/>
    </row>
    <row r="288" spans="1:9" x14ac:dyDescent="0.25">
      <c r="A288" s="12" t="s">
        <v>52</v>
      </c>
      <c r="B288" s="12">
        <f>+B120</f>
        <v>0</v>
      </c>
      <c r="C288" s="50"/>
      <c r="D288" s="50"/>
    </row>
    <row r="289" spans="1:9" ht="15.75" thickBot="1" x14ac:dyDescent="0.3">
      <c r="A289" s="12"/>
      <c r="B289" s="12"/>
      <c r="C289" s="50"/>
      <c r="D289" s="50"/>
    </row>
    <row r="290" spans="1:9" ht="33" customHeight="1" thickBot="1" x14ac:dyDescent="0.3">
      <c r="A290" s="153" t="s">
        <v>69</v>
      </c>
      <c r="B290" s="154" t="e">
        <f>+B286/B288</f>
        <v>#DIV/0!</v>
      </c>
      <c r="C290" s="223" t="s">
        <v>1901</v>
      </c>
      <c r="D290" s="224"/>
      <c r="E290" s="224"/>
      <c r="F290" s="224"/>
      <c r="G290" s="224"/>
      <c r="H290" s="224"/>
      <c r="I290" s="225"/>
    </row>
    <row r="291" spans="1:9" x14ac:dyDescent="0.25">
      <c r="A291" s="12"/>
      <c r="B291" s="12"/>
      <c r="C291" s="50"/>
      <c r="D291" s="50"/>
    </row>
    <row r="292" spans="1:9" x14ac:dyDescent="0.25">
      <c r="A292" s="12" t="s">
        <v>70</v>
      </c>
      <c r="B292" s="12"/>
      <c r="C292" s="50"/>
      <c r="D292" s="50"/>
    </row>
    <row r="293" spans="1:9" x14ac:dyDescent="0.25">
      <c r="A293" s="23" t="s">
        <v>71</v>
      </c>
      <c r="B293" s="12"/>
      <c r="C293" s="50"/>
      <c r="D293" s="50"/>
    </row>
    <row r="294" spans="1:9" x14ac:dyDescent="0.25">
      <c r="A294" s="12" t="s">
        <v>58</v>
      </c>
      <c r="B294" s="36">
        <f>+B130+B131+B133</f>
        <v>0</v>
      </c>
      <c r="C294" s="50"/>
      <c r="D294" s="50"/>
    </row>
    <row r="295" spans="1:9" x14ac:dyDescent="0.25">
      <c r="A295" s="12" t="s">
        <v>59</v>
      </c>
      <c r="B295" s="36" t="e">
        <f>+B255+B257+B258+B259+B260+B261+B262+B263+B264+B265+B266</f>
        <v>#DIV/0!</v>
      </c>
      <c r="C295" s="50"/>
      <c r="D295" s="50"/>
    </row>
    <row r="296" spans="1:9" x14ac:dyDescent="0.25">
      <c r="A296" s="12" t="s">
        <v>60</v>
      </c>
      <c r="B296" s="15" t="e">
        <f>ROUND(+B294/B295,4)</f>
        <v>#DIV/0!</v>
      </c>
      <c r="C296" s="50"/>
      <c r="D296" s="50"/>
    </row>
    <row r="297" spans="1:9" x14ac:dyDescent="0.25">
      <c r="A297" s="12"/>
      <c r="B297" s="12"/>
      <c r="C297" s="50"/>
      <c r="D297" s="50"/>
    </row>
    <row r="298" spans="1:9" x14ac:dyDescent="0.25">
      <c r="A298" s="23" t="s">
        <v>72</v>
      </c>
      <c r="B298" s="12"/>
      <c r="C298" s="50"/>
      <c r="D298" s="50"/>
    </row>
    <row r="299" spans="1:9" x14ac:dyDescent="0.25">
      <c r="A299" s="12" t="s">
        <v>58</v>
      </c>
      <c r="B299" s="36">
        <f>+B124+B127+B128</f>
        <v>0</v>
      </c>
      <c r="C299" s="50"/>
      <c r="D299" s="50"/>
    </row>
    <row r="300" spans="1:9" ht="15.75" thickBot="1" x14ac:dyDescent="0.3">
      <c r="A300" s="12" t="s">
        <v>59</v>
      </c>
      <c r="B300" s="36">
        <f>SUM(B267:B284)</f>
        <v>0</v>
      </c>
      <c r="C300" s="50"/>
      <c r="D300" s="50"/>
    </row>
    <row r="301" spans="1:9" ht="67.5" customHeight="1" thickBot="1" x14ac:dyDescent="0.3">
      <c r="A301" s="12" t="s">
        <v>60</v>
      </c>
      <c r="B301" s="15" t="e">
        <f>+ROUND(B299/B300,4)</f>
        <v>#DIV/0!</v>
      </c>
      <c r="C301" s="185" t="s">
        <v>1863</v>
      </c>
      <c r="D301" s="186"/>
      <c r="E301" s="186"/>
      <c r="F301" s="186"/>
      <c r="G301" s="186"/>
      <c r="H301" s="186"/>
      <c r="I301" s="187"/>
    </row>
    <row r="302" spans="1:9" ht="45.75" thickBot="1" x14ac:dyDescent="0.3">
      <c r="A302" s="12"/>
      <c r="B302" s="161" t="s">
        <v>1695</v>
      </c>
      <c r="C302" s="50"/>
      <c r="D302" s="50"/>
    </row>
    <row r="303" spans="1:9" x14ac:dyDescent="0.25">
      <c r="A303" s="16" t="s">
        <v>56</v>
      </c>
      <c r="B303" s="22" t="str">
        <f>+B253</f>
        <v>2023-24</v>
      </c>
      <c r="C303" s="26" t="str">
        <f>+C254</f>
        <v>Account Title for Column H of Tab 14:</v>
      </c>
      <c r="D303" s="50"/>
    </row>
    <row r="304" spans="1:9" x14ac:dyDescent="0.25">
      <c r="A304" s="12" t="s">
        <v>49</v>
      </c>
      <c r="B304" s="150" t="e">
        <f>+B255*(1-B$296)</f>
        <v>#DIV/0!</v>
      </c>
      <c r="C304" s="50" t="s">
        <v>181</v>
      </c>
      <c r="D304" s="50"/>
    </row>
    <row r="305" spans="1:4" x14ac:dyDescent="0.25">
      <c r="A305" s="12" t="s">
        <v>41</v>
      </c>
      <c r="B305" s="150"/>
      <c r="C305" s="50"/>
      <c r="D305" s="50"/>
    </row>
    <row r="306" spans="1:4" x14ac:dyDescent="0.25">
      <c r="A306" s="12" t="str">
        <f>+A257</f>
        <v xml:space="preserve">A2250.15 </v>
      </c>
      <c r="B306" s="150" t="e">
        <f>+B257*(1-B$296)</f>
        <v>#DIV/0!</v>
      </c>
      <c r="C306" s="50" t="s">
        <v>160</v>
      </c>
      <c r="D306" s="50"/>
    </row>
    <row r="307" spans="1:4" x14ac:dyDescent="0.25">
      <c r="A307" s="12" t="str">
        <f t="shared" ref="A307:A333" si="8">+A258</f>
        <v xml:space="preserve">A2250.16 </v>
      </c>
      <c r="B307" s="150" t="e">
        <f t="shared" ref="B307:B315" si="9">+B258*(1-B$296)</f>
        <v>#DIV/0!</v>
      </c>
      <c r="C307" s="50" t="s">
        <v>161</v>
      </c>
      <c r="D307" s="50"/>
    </row>
    <row r="308" spans="1:4" x14ac:dyDescent="0.25">
      <c r="A308" s="12" t="str">
        <f t="shared" si="8"/>
        <v>A2250.2</v>
      </c>
      <c r="B308" s="150" t="e">
        <f t="shared" si="9"/>
        <v>#DIV/0!</v>
      </c>
      <c r="C308" s="50" t="s">
        <v>162</v>
      </c>
      <c r="D308" s="50"/>
    </row>
    <row r="309" spans="1:4" x14ac:dyDescent="0.25">
      <c r="A309" s="12" t="str">
        <f t="shared" si="8"/>
        <v xml:space="preserve">A2250.4 </v>
      </c>
      <c r="B309" s="150" t="e">
        <f t="shared" si="9"/>
        <v>#DIV/0!</v>
      </c>
      <c r="C309" s="50" t="s">
        <v>163</v>
      </c>
      <c r="D309" s="50"/>
    </row>
    <row r="310" spans="1:4" x14ac:dyDescent="0.25">
      <c r="A310" s="12" t="str">
        <f t="shared" si="8"/>
        <v xml:space="preserve">A2250.45 </v>
      </c>
      <c r="B310" s="150" t="e">
        <f t="shared" si="9"/>
        <v>#DIV/0!</v>
      </c>
      <c r="C310" s="50" t="s">
        <v>164</v>
      </c>
      <c r="D310" s="50"/>
    </row>
    <row r="311" spans="1:4" x14ac:dyDescent="0.25">
      <c r="A311" s="12" t="str">
        <f t="shared" si="8"/>
        <v xml:space="preserve">A2250.471 </v>
      </c>
      <c r="B311" s="150" t="e">
        <f t="shared" si="9"/>
        <v>#DIV/0!</v>
      </c>
      <c r="C311" s="50" t="s">
        <v>165</v>
      </c>
      <c r="D311" s="50"/>
    </row>
    <row r="312" spans="1:4" x14ac:dyDescent="0.25">
      <c r="A312" s="12" t="str">
        <f t="shared" si="8"/>
        <v xml:space="preserve">A2250.472 </v>
      </c>
      <c r="B312" s="150" t="e">
        <f t="shared" si="9"/>
        <v>#DIV/0!</v>
      </c>
      <c r="C312" s="50" t="s">
        <v>166</v>
      </c>
      <c r="D312" s="50"/>
    </row>
    <row r="313" spans="1:4" x14ac:dyDescent="0.25">
      <c r="A313" s="12" t="str">
        <f t="shared" si="8"/>
        <v xml:space="preserve">A2250.473 </v>
      </c>
      <c r="B313" s="150" t="e">
        <f t="shared" si="9"/>
        <v>#DIV/0!</v>
      </c>
      <c r="C313" s="50" t="s">
        <v>167</v>
      </c>
      <c r="D313" s="50"/>
    </row>
    <row r="314" spans="1:4" x14ac:dyDescent="0.25">
      <c r="A314" s="12" t="str">
        <f t="shared" si="8"/>
        <v xml:space="preserve">A2250.48 </v>
      </c>
      <c r="B314" s="150" t="e">
        <f t="shared" si="9"/>
        <v>#DIV/0!</v>
      </c>
      <c r="C314" s="50" t="s">
        <v>168</v>
      </c>
      <c r="D314" s="50"/>
    </row>
    <row r="315" spans="1:4" x14ac:dyDescent="0.25">
      <c r="A315" s="12" t="str">
        <f t="shared" si="8"/>
        <v xml:space="preserve">A2250.49 </v>
      </c>
      <c r="B315" s="150" t="e">
        <f t="shared" si="9"/>
        <v>#DIV/0!</v>
      </c>
      <c r="C315" s="50" t="s">
        <v>169</v>
      </c>
      <c r="D315" s="50"/>
    </row>
    <row r="316" spans="1:4" x14ac:dyDescent="0.25">
      <c r="A316" s="12" t="str">
        <f t="shared" si="8"/>
        <v>F2253.15</v>
      </c>
      <c r="B316" s="150" t="e">
        <f>+B267*(1-B$301)</f>
        <v>#DIV/0!</v>
      </c>
      <c r="C316" s="50" t="s">
        <v>1880</v>
      </c>
      <c r="D316" s="50"/>
    </row>
    <row r="317" spans="1:4" x14ac:dyDescent="0.25">
      <c r="A317" s="12" t="str">
        <f t="shared" si="8"/>
        <v>F2253.16</v>
      </c>
      <c r="B317" s="150" t="e">
        <f t="shared" ref="B317:B333" si="10">+B268*(1-B$301)</f>
        <v>#DIV/0!</v>
      </c>
      <c r="C317" s="50" t="s">
        <v>1881</v>
      </c>
      <c r="D317" s="50"/>
    </row>
    <row r="318" spans="1:4" x14ac:dyDescent="0.25">
      <c r="A318" s="12" t="str">
        <f t="shared" si="8"/>
        <v>F2253.2</v>
      </c>
      <c r="B318" s="150" t="e">
        <f t="shared" si="10"/>
        <v>#DIV/0!</v>
      </c>
      <c r="C318" s="50" t="s">
        <v>1882</v>
      </c>
      <c r="D318" s="50"/>
    </row>
    <row r="319" spans="1:4" x14ac:dyDescent="0.25">
      <c r="A319" s="12" t="str">
        <f t="shared" si="8"/>
        <v>F2253.4</v>
      </c>
      <c r="B319" s="150" t="e">
        <f t="shared" si="10"/>
        <v>#DIV/0!</v>
      </c>
      <c r="C319" s="50" t="s">
        <v>1883</v>
      </c>
      <c r="D319" s="50"/>
    </row>
    <row r="320" spans="1:4" x14ac:dyDescent="0.25">
      <c r="A320" s="12" t="str">
        <f t="shared" si="8"/>
        <v>F2253.45</v>
      </c>
      <c r="B320" s="150" t="e">
        <f t="shared" si="10"/>
        <v>#DIV/0!</v>
      </c>
      <c r="C320" s="50" t="s">
        <v>1884</v>
      </c>
      <c r="D320" s="50"/>
    </row>
    <row r="321" spans="1:5" x14ac:dyDescent="0.25">
      <c r="A321" s="12" t="str">
        <f t="shared" si="8"/>
        <v>F2253.471</v>
      </c>
      <c r="B321" s="150" t="e">
        <f t="shared" si="10"/>
        <v>#DIV/0!</v>
      </c>
      <c r="C321" s="50" t="s">
        <v>1885</v>
      </c>
      <c r="D321" s="50"/>
    </row>
    <row r="322" spans="1:5" x14ac:dyDescent="0.25">
      <c r="A322" s="12" t="str">
        <f t="shared" si="8"/>
        <v>F2253.472</v>
      </c>
      <c r="B322" s="150" t="e">
        <f t="shared" si="10"/>
        <v>#DIV/0!</v>
      </c>
      <c r="C322" s="50" t="s">
        <v>1886</v>
      </c>
      <c r="D322" s="50"/>
    </row>
    <row r="323" spans="1:5" x14ac:dyDescent="0.25">
      <c r="A323" s="12" t="str">
        <f t="shared" si="8"/>
        <v>F2253.48</v>
      </c>
      <c r="B323" s="150" t="e">
        <f t="shared" si="10"/>
        <v>#DIV/0!</v>
      </c>
      <c r="C323" s="50" t="s">
        <v>1887</v>
      </c>
      <c r="D323" s="50"/>
    </row>
    <row r="324" spans="1:5" x14ac:dyDescent="0.25">
      <c r="A324" s="12" t="str">
        <f t="shared" si="8"/>
        <v>F2253.49</v>
      </c>
      <c r="B324" s="150" t="e">
        <f t="shared" si="10"/>
        <v>#DIV/0!</v>
      </c>
      <c r="C324" s="50" t="s">
        <v>1888</v>
      </c>
      <c r="D324" s="50"/>
    </row>
    <row r="325" spans="1:5" x14ac:dyDescent="0.25">
      <c r="A325" s="12" t="str">
        <f t="shared" si="8"/>
        <v>F2253.8</v>
      </c>
      <c r="B325" s="150" t="e">
        <f t="shared" si="10"/>
        <v>#DIV/0!</v>
      </c>
      <c r="C325" s="50" t="s">
        <v>1889</v>
      </c>
      <c r="D325" s="50"/>
    </row>
    <row r="326" spans="1:5" x14ac:dyDescent="0.25">
      <c r="A326" s="12" t="str">
        <f t="shared" si="8"/>
        <v>F5511.16 (Excluding Trans Supv Office)</v>
      </c>
      <c r="B326" s="150" t="e">
        <f t="shared" si="10"/>
        <v>#DIV/0!</v>
      </c>
      <c r="C326" s="50" t="s">
        <v>1890</v>
      </c>
      <c r="D326" s="50"/>
    </row>
    <row r="327" spans="1:5" x14ac:dyDescent="0.25">
      <c r="A327" s="12" t="str">
        <f t="shared" si="8"/>
        <v>F5511.16 (Trans Supervisor Office)</v>
      </c>
      <c r="B327" s="150" t="e">
        <f t="shared" si="10"/>
        <v>#DIV/0!</v>
      </c>
      <c r="C327" s="50" t="s">
        <v>1890</v>
      </c>
      <c r="D327" s="50"/>
    </row>
    <row r="328" spans="1:5" x14ac:dyDescent="0.25">
      <c r="A328" s="12" t="str">
        <f t="shared" si="8"/>
        <v>F5511.4</v>
      </c>
      <c r="B328" s="150" t="e">
        <f t="shared" si="10"/>
        <v>#DIV/0!</v>
      </c>
      <c r="C328" s="50" t="s">
        <v>1891</v>
      </c>
      <c r="D328" s="50"/>
    </row>
    <row r="329" spans="1:5" x14ac:dyDescent="0.25">
      <c r="A329" s="12" t="str">
        <f t="shared" si="8"/>
        <v>F5511.45</v>
      </c>
      <c r="B329" s="150" t="e">
        <f t="shared" si="10"/>
        <v>#DIV/0!</v>
      </c>
      <c r="C329" s="50" t="s">
        <v>1892</v>
      </c>
      <c r="D329" s="50"/>
    </row>
    <row r="330" spans="1:5" x14ac:dyDescent="0.25">
      <c r="A330" s="12" t="str">
        <f t="shared" si="8"/>
        <v>F5511.8</v>
      </c>
      <c r="B330" s="150" t="e">
        <f t="shared" si="10"/>
        <v>#DIV/0!</v>
      </c>
      <c r="C330" s="50" t="s">
        <v>1893</v>
      </c>
      <c r="D330" s="50"/>
    </row>
    <row r="331" spans="1:5" x14ac:dyDescent="0.25">
      <c r="A331" s="12" t="str">
        <f t="shared" si="8"/>
        <v>F5541.4</v>
      </c>
      <c r="B331" s="150" t="e">
        <f t="shared" si="10"/>
        <v>#DIV/0!</v>
      </c>
      <c r="C331" s="50" t="s">
        <v>1894</v>
      </c>
      <c r="D331" s="50"/>
    </row>
    <row r="332" spans="1:5" x14ac:dyDescent="0.25">
      <c r="A332" s="12" t="str">
        <f t="shared" si="8"/>
        <v>F5551.4</v>
      </c>
      <c r="B332" s="150" t="e">
        <f t="shared" si="10"/>
        <v>#DIV/0!</v>
      </c>
      <c r="C332" s="50" t="s">
        <v>1895</v>
      </c>
      <c r="D332" s="50"/>
    </row>
    <row r="333" spans="1:5" x14ac:dyDescent="0.25">
      <c r="A333" s="12" t="str">
        <f t="shared" si="8"/>
        <v>F5582.49</v>
      </c>
      <c r="B333" s="150" t="e">
        <f t="shared" si="10"/>
        <v>#DIV/0!</v>
      </c>
      <c r="C333" s="50" t="s">
        <v>1896</v>
      </c>
      <c r="D333" s="50"/>
    </row>
    <row r="334" spans="1:5" ht="15.75" thickBot="1" x14ac:dyDescent="0.3">
      <c r="A334" s="12"/>
      <c r="B334" s="36"/>
      <c r="C334" s="50"/>
      <c r="D334" s="50"/>
    </row>
    <row r="335" spans="1:5" ht="15.75" thickBot="1" x14ac:dyDescent="0.3">
      <c r="A335" s="151" t="s">
        <v>61</v>
      </c>
      <c r="B335" s="152" t="e">
        <f>SUM(B304:B334)</f>
        <v>#DIV/0!</v>
      </c>
      <c r="C335" s="158" t="s">
        <v>1696</v>
      </c>
      <c r="D335" s="159"/>
      <c r="E335" s="160"/>
    </row>
    <row r="336" spans="1:5" ht="16.5" thickTop="1" thickBot="1" x14ac:dyDescent="0.3">
      <c r="A336" s="12"/>
      <c r="B336" s="12"/>
      <c r="C336" s="50"/>
      <c r="D336" s="50"/>
    </row>
    <row r="337" spans="1:5" ht="15.75" thickBot="1" x14ac:dyDescent="0.3">
      <c r="A337" s="153" t="s">
        <v>62</v>
      </c>
      <c r="B337" s="154" t="e">
        <f>+B335/B288</f>
        <v>#DIV/0!</v>
      </c>
      <c r="C337" s="155" t="s">
        <v>1697</v>
      </c>
      <c r="D337" s="156"/>
      <c r="E337" s="157"/>
    </row>
    <row r="338" spans="1:5" ht="45.75" thickBot="1" x14ac:dyDescent="0.3">
      <c r="A338" s="12"/>
      <c r="B338" s="161" t="s">
        <v>1698</v>
      </c>
      <c r="C338" s="50"/>
      <c r="D338" s="50"/>
    </row>
    <row r="339" spans="1:5" x14ac:dyDescent="0.25">
      <c r="A339" s="16" t="s">
        <v>64</v>
      </c>
      <c r="B339" s="22" t="str">
        <f>+B303</f>
        <v>2023-24</v>
      </c>
      <c r="C339" s="26" t="str">
        <f>+C303</f>
        <v>Account Title for Column H of Tab 14:</v>
      </c>
      <c r="D339" s="50"/>
    </row>
    <row r="340" spans="1:5" x14ac:dyDescent="0.25">
      <c r="A340" s="12" t="s">
        <v>49</v>
      </c>
      <c r="B340" s="150" t="e">
        <f>+B255-B304</f>
        <v>#DIV/0!</v>
      </c>
      <c r="C340" s="50" t="s">
        <v>181</v>
      </c>
      <c r="D340" s="50"/>
    </row>
    <row r="341" spans="1:5" x14ac:dyDescent="0.25">
      <c r="A341" s="12" t="s">
        <v>41</v>
      </c>
      <c r="B341" s="150"/>
      <c r="C341" s="50"/>
      <c r="D341" s="50"/>
    </row>
    <row r="342" spans="1:5" x14ac:dyDescent="0.25">
      <c r="A342" s="12" t="str">
        <f>+A306</f>
        <v xml:space="preserve">A2250.15 </v>
      </c>
      <c r="B342" s="150" t="e">
        <f t="shared" ref="B342:B369" si="11">+B257-B306</f>
        <v>#DIV/0!</v>
      </c>
      <c r="C342" s="50" t="s">
        <v>160</v>
      </c>
      <c r="D342" s="50"/>
    </row>
    <row r="343" spans="1:5" x14ac:dyDescent="0.25">
      <c r="A343" s="12" t="str">
        <f t="shared" ref="A343:A363" si="12">+A307</f>
        <v xml:space="preserve">A2250.16 </v>
      </c>
      <c r="B343" s="150" t="e">
        <f t="shared" si="11"/>
        <v>#DIV/0!</v>
      </c>
      <c r="C343" s="50" t="s">
        <v>161</v>
      </c>
      <c r="D343" s="50"/>
    </row>
    <row r="344" spans="1:5" x14ac:dyDescent="0.25">
      <c r="A344" s="12" t="str">
        <f t="shared" si="12"/>
        <v>A2250.2</v>
      </c>
      <c r="B344" s="150" t="e">
        <f t="shared" si="11"/>
        <v>#DIV/0!</v>
      </c>
      <c r="C344" s="50" t="s">
        <v>162</v>
      </c>
      <c r="D344" s="50"/>
    </row>
    <row r="345" spans="1:5" x14ac:dyDescent="0.25">
      <c r="A345" s="12" t="str">
        <f t="shared" si="12"/>
        <v xml:space="preserve">A2250.4 </v>
      </c>
      <c r="B345" s="150" t="e">
        <f t="shared" si="11"/>
        <v>#DIV/0!</v>
      </c>
      <c r="C345" s="50" t="s">
        <v>163</v>
      </c>
      <c r="D345" s="50"/>
    </row>
    <row r="346" spans="1:5" x14ac:dyDescent="0.25">
      <c r="A346" s="12" t="str">
        <f t="shared" si="12"/>
        <v xml:space="preserve">A2250.45 </v>
      </c>
      <c r="B346" s="150" t="e">
        <f t="shared" si="11"/>
        <v>#DIV/0!</v>
      </c>
      <c r="C346" s="50" t="s">
        <v>164</v>
      </c>
      <c r="D346" s="50"/>
    </row>
    <row r="347" spans="1:5" x14ac:dyDescent="0.25">
      <c r="A347" s="12" t="str">
        <f t="shared" si="12"/>
        <v xml:space="preserve">A2250.471 </v>
      </c>
      <c r="B347" s="150" t="e">
        <f t="shared" si="11"/>
        <v>#DIV/0!</v>
      </c>
      <c r="C347" s="50" t="s">
        <v>165</v>
      </c>
      <c r="D347" s="50"/>
    </row>
    <row r="348" spans="1:5" x14ac:dyDescent="0.25">
      <c r="A348" s="12" t="str">
        <f t="shared" si="12"/>
        <v xml:space="preserve">A2250.472 </v>
      </c>
      <c r="B348" s="150" t="e">
        <f t="shared" si="11"/>
        <v>#DIV/0!</v>
      </c>
      <c r="C348" s="50" t="s">
        <v>166</v>
      </c>
      <c r="D348" s="50"/>
    </row>
    <row r="349" spans="1:5" x14ac:dyDescent="0.25">
      <c r="A349" s="12" t="str">
        <f t="shared" si="12"/>
        <v xml:space="preserve">A2250.473 </v>
      </c>
      <c r="B349" s="150" t="e">
        <f t="shared" si="11"/>
        <v>#DIV/0!</v>
      </c>
      <c r="C349" s="50" t="s">
        <v>167</v>
      </c>
      <c r="D349" s="50"/>
    </row>
    <row r="350" spans="1:5" x14ac:dyDescent="0.25">
      <c r="A350" s="12" t="str">
        <f t="shared" si="12"/>
        <v xml:space="preserve">A2250.48 </v>
      </c>
      <c r="B350" s="150" t="e">
        <f t="shared" si="11"/>
        <v>#DIV/0!</v>
      </c>
      <c r="C350" s="50" t="s">
        <v>168</v>
      </c>
      <c r="D350" s="50"/>
    </row>
    <row r="351" spans="1:5" x14ac:dyDescent="0.25">
      <c r="A351" s="12" t="str">
        <f t="shared" si="12"/>
        <v xml:space="preserve">A2250.49 </v>
      </c>
      <c r="B351" s="150" t="e">
        <f t="shared" si="11"/>
        <v>#DIV/0!</v>
      </c>
      <c r="C351" s="50" t="s">
        <v>169</v>
      </c>
      <c r="D351" s="50"/>
    </row>
    <row r="352" spans="1:5" x14ac:dyDescent="0.25">
      <c r="A352" s="12" t="str">
        <f t="shared" si="12"/>
        <v>F2253.15</v>
      </c>
      <c r="B352" s="150" t="e">
        <f t="shared" si="11"/>
        <v>#DIV/0!</v>
      </c>
      <c r="C352" s="50" t="s">
        <v>1880</v>
      </c>
      <c r="D352" s="50"/>
    </row>
    <row r="353" spans="1:4" x14ac:dyDescent="0.25">
      <c r="A353" s="12" t="str">
        <f t="shared" si="12"/>
        <v>F2253.16</v>
      </c>
      <c r="B353" s="150" t="e">
        <f t="shared" si="11"/>
        <v>#DIV/0!</v>
      </c>
      <c r="C353" s="50" t="s">
        <v>1881</v>
      </c>
      <c r="D353" s="50"/>
    </row>
    <row r="354" spans="1:4" x14ac:dyDescent="0.25">
      <c r="A354" s="12" t="str">
        <f t="shared" si="12"/>
        <v>F2253.2</v>
      </c>
      <c r="B354" s="150" t="e">
        <f t="shared" si="11"/>
        <v>#DIV/0!</v>
      </c>
      <c r="C354" s="50" t="s">
        <v>1882</v>
      </c>
      <c r="D354" s="50"/>
    </row>
    <row r="355" spans="1:4" x14ac:dyDescent="0.25">
      <c r="A355" s="12" t="str">
        <f t="shared" si="12"/>
        <v>F2253.4</v>
      </c>
      <c r="B355" s="150" t="e">
        <f t="shared" si="11"/>
        <v>#DIV/0!</v>
      </c>
      <c r="C355" s="50" t="s">
        <v>1883</v>
      </c>
      <c r="D355" s="50"/>
    </row>
    <row r="356" spans="1:4" x14ac:dyDescent="0.25">
      <c r="A356" s="12" t="str">
        <f t="shared" si="12"/>
        <v>F2253.45</v>
      </c>
      <c r="B356" s="150" t="e">
        <f t="shared" si="11"/>
        <v>#DIV/0!</v>
      </c>
      <c r="C356" s="50" t="s">
        <v>1884</v>
      </c>
      <c r="D356" s="50"/>
    </row>
    <row r="357" spans="1:4" x14ac:dyDescent="0.25">
      <c r="A357" s="12" t="str">
        <f t="shared" si="12"/>
        <v>F2253.471</v>
      </c>
      <c r="B357" s="150" t="e">
        <f t="shared" si="11"/>
        <v>#DIV/0!</v>
      </c>
      <c r="C357" s="50" t="s">
        <v>1885</v>
      </c>
      <c r="D357" s="50"/>
    </row>
    <row r="358" spans="1:4" x14ac:dyDescent="0.25">
      <c r="A358" s="12" t="str">
        <f t="shared" si="12"/>
        <v>F2253.472</v>
      </c>
      <c r="B358" s="150" t="e">
        <f t="shared" si="11"/>
        <v>#DIV/0!</v>
      </c>
      <c r="C358" s="50" t="s">
        <v>1886</v>
      </c>
      <c r="D358" s="50"/>
    </row>
    <row r="359" spans="1:4" x14ac:dyDescent="0.25">
      <c r="A359" s="12" t="str">
        <f t="shared" si="12"/>
        <v>F2253.48</v>
      </c>
      <c r="B359" s="150" t="e">
        <f t="shared" si="11"/>
        <v>#DIV/0!</v>
      </c>
      <c r="C359" s="50" t="s">
        <v>1887</v>
      </c>
      <c r="D359" s="50"/>
    </row>
    <row r="360" spans="1:4" x14ac:dyDescent="0.25">
      <c r="A360" s="12" t="str">
        <f t="shared" si="12"/>
        <v>F2253.49</v>
      </c>
      <c r="B360" s="150" t="e">
        <f t="shared" si="11"/>
        <v>#DIV/0!</v>
      </c>
      <c r="C360" s="50" t="s">
        <v>1888</v>
      </c>
      <c r="D360" s="50"/>
    </row>
    <row r="361" spans="1:4" x14ac:dyDescent="0.25">
      <c r="A361" s="12" t="str">
        <f t="shared" si="12"/>
        <v>F2253.8</v>
      </c>
      <c r="B361" s="150" t="e">
        <f t="shared" si="11"/>
        <v>#DIV/0!</v>
      </c>
      <c r="C361" s="50" t="s">
        <v>1889</v>
      </c>
      <c r="D361" s="50"/>
    </row>
    <row r="362" spans="1:4" x14ac:dyDescent="0.25">
      <c r="A362" s="12" t="str">
        <f t="shared" si="12"/>
        <v>F5511.16 (Excluding Trans Supv Office)</v>
      </c>
      <c r="B362" s="150" t="e">
        <f t="shared" si="11"/>
        <v>#DIV/0!</v>
      </c>
      <c r="C362" s="50" t="s">
        <v>1890</v>
      </c>
      <c r="D362" s="50"/>
    </row>
    <row r="363" spans="1:4" x14ac:dyDescent="0.25">
      <c r="A363" s="12" t="str">
        <f t="shared" si="12"/>
        <v>F5511.16 (Trans Supervisor Office)</v>
      </c>
      <c r="B363" s="150" t="e">
        <f t="shared" si="11"/>
        <v>#DIV/0!</v>
      </c>
      <c r="C363" s="50" t="s">
        <v>1890</v>
      </c>
      <c r="D363" s="50"/>
    </row>
    <row r="364" spans="1:4" x14ac:dyDescent="0.25">
      <c r="A364" s="12" t="str">
        <f>+A328</f>
        <v>F5511.4</v>
      </c>
      <c r="B364" s="150" t="e">
        <f t="shared" si="11"/>
        <v>#DIV/0!</v>
      </c>
      <c r="C364" s="50" t="s">
        <v>1891</v>
      </c>
      <c r="D364" s="50"/>
    </row>
    <row r="365" spans="1:4" x14ac:dyDescent="0.25">
      <c r="A365" s="12" t="str">
        <f>+A329</f>
        <v>F5511.45</v>
      </c>
      <c r="B365" s="150" t="e">
        <f t="shared" si="11"/>
        <v>#DIV/0!</v>
      </c>
      <c r="C365" s="50" t="s">
        <v>1892</v>
      </c>
      <c r="D365" s="50"/>
    </row>
    <row r="366" spans="1:4" x14ac:dyDescent="0.25">
      <c r="A366" s="12" t="str">
        <f>+A330</f>
        <v>F5511.8</v>
      </c>
      <c r="B366" s="150" t="e">
        <f t="shared" si="11"/>
        <v>#DIV/0!</v>
      </c>
      <c r="C366" s="50" t="s">
        <v>1893</v>
      </c>
      <c r="D366" s="50"/>
    </row>
    <row r="367" spans="1:4" x14ac:dyDescent="0.25">
      <c r="A367" s="12" t="str">
        <f t="shared" ref="A367:A369" si="13">+A331</f>
        <v>F5541.4</v>
      </c>
      <c r="B367" s="150" t="e">
        <f t="shared" si="11"/>
        <v>#DIV/0!</v>
      </c>
      <c r="C367" s="50" t="s">
        <v>1894</v>
      </c>
      <c r="D367" s="50"/>
    </row>
    <row r="368" spans="1:4" x14ac:dyDescent="0.25">
      <c r="A368" s="12" t="str">
        <f t="shared" si="13"/>
        <v>F5551.4</v>
      </c>
      <c r="B368" s="150" t="e">
        <f t="shared" si="11"/>
        <v>#DIV/0!</v>
      </c>
      <c r="C368" s="50" t="s">
        <v>1895</v>
      </c>
      <c r="D368" s="50"/>
    </row>
    <row r="369" spans="1:5" x14ac:dyDescent="0.25">
      <c r="A369" s="12" t="str">
        <f t="shared" si="13"/>
        <v>F5582.49</v>
      </c>
      <c r="B369" s="150" t="e">
        <f t="shared" si="11"/>
        <v>#DIV/0!</v>
      </c>
      <c r="C369" s="50" t="s">
        <v>1896</v>
      </c>
      <c r="D369" s="50"/>
    </row>
    <row r="370" spans="1:5" x14ac:dyDescent="0.25">
      <c r="A370" s="12"/>
      <c r="B370" s="36"/>
      <c r="C370" s="50"/>
      <c r="D370" s="50"/>
    </row>
    <row r="371" spans="1:5" ht="15.75" thickBot="1" x14ac:dyDescent="0.3">
      <c r="A371" s="151" t="s">
        <v>65</v>
      </c>
      <c r="B371" s="152" t="e">
        <f>SUM(B340:B370)</f>
        <v>#DIV/0!</v>
      </c>
      <c r="C371" s="50"/>
      <c r="D371" s="50"/>
    </row>
    <row r="372" spans="1:5" ht="15.75" thickTop="1" x14ac:dyDescent="0.25">
      <c r="A372" s="172"/>
      <c r="B372" s="173"/>
      <c r="C372" s="50"/>
      <c r="D372" s="50"/>
    </row>
    <row r="373" spans="1:5" ht="15.75" thickBot="1" x14ac:dyDescent="0.3">
      <c r="A373" s="12"/>
      <c r="B373" s="41"/>
      <c r="C373" s="50"/>
      <c r="D373" s="50"/>
    </row>
    <row r="374" spans="1:5" ht="15.75" thickBot="1" x14ac:dyDescent="0.3">
      <c r="A374" s="104" t="s">
        <v>82</v>
      </c>
      <c r="B374" s="22" t="str">
        <f>+B339</f>
        <v>2023-24</v>
      </c>
      <c r="C374" s="50"/>
      <c r="D374" s="50"/>
    </row>
    <row r="375" spans="1:5" ht="15.75" thickBot="1" x14ac:dyDescent="0.3">
      <c r="A375" s="12"/>
      <c r="B375" s="41"/>
      <c r="C375" s="50"/>
      <c r="D375" s="50"/>
    </row>
    <row r="376" spans="1:5" ht="15.75" thickBot="1" x14ac:dyDescent="0.3">
      <c r="A376" s="12" t="str">
        <f>A137</f>
        <v>Section 611 - Original Allocation</v>
      </c>
      <c r="B376" s="150">
        <f>B137</f>
        <v>0</v>
      </c>
      <c r="C376" s="229" t="s">
        <v>1864</v>
      </c>
      <c r="D376" s="230"/>
      <c r="E376" s="231"/>
    </row>
    <row r="377" spans="1:5" ht="15.75" thickBot="1" x14ac:dyDescent="0.3">
      <c r="A377" s="12"/>
      <c r="B377" s="41"/>
    </row>
    <row r="378" spans="1:5" ht="15.75" thickBot="1" x14ac:dyDescent="0.3">
      <c r="A378" s="12" t="str">
        <f>A139</f>
        <v>Section 619 - Original Allocation</v>
      </c>
      <c r="B378" s="150">
        <f>B139</f>
        <v>0</v>
      </c>
      <c r="C378" s="102" t="s">
        <v>1865</v>
      </c>
      <c r="D378" s="103"/>
      <c r="E378" s="103"/>
    </row>
    <row r="379" spans="1:5" x14ac:dyDescent="0.25">
      <c r="A379" s="12"/>
      <c r="B379" s="36"/>
    </row>
    <row r="381" spans="1:5" x14ac:dyDescent="0.25">
      <c r="B381" s="44" t="e">
        <f>+B371+B335-B286</f>
        <v>#DIV/0!</v>
      </c>
    </row>
    <row r="384" spans="1:5" x14ac:dyDescent="0.25">
      <c r="B384" s="51" t="s">
        <v>190</v>
      </c>
    </row>
    <row r="385" spans="2:2" x14ac:dyDescent="0.25">
      <c r="B385" s="52" t="s">
        <v>191</v>
      </c>
    </row>
    <row r="386" spans="2:2" x14ac:dyDescent="0.25">
      <c r="B386" s="52" t="s">
        <v>192</v>
      </c>
    </row>
  </sheetData>
  <mergeCells count="9">
    <mergeCell ref="C290:I290"/>
    <mergeCell ref="C301:I301"/>
    <mergeCell ref="C376:E376"/>
    <mergeCell ref="D102:H107"/>
    <mergeCell ref="D109:H112"/>
    <mergeCell ref="D250:I250"/>
    <mergeCell ref="D252:I252"/>
    <mergeCell ref="C286:I286"/>
    <mergeCell ref="C287:H287"/>
  </mergeCells>
  <hyperlinks>
    <hyperlink ref="D138" r:id="rId1" xr:uid="{166552FA-ACA8-47BC-B965-036BE46ABD70}"/>
    <hyperlink ref="D120" r:id="rId2" display="https://www.nysed.gov/sites/default/files/programs/special-education/2023-24-student-with-disabilities-child-count-compliance-standard.pdf" xr:uid="{550AB7CB-B8E8-4A14-8C20-B943BD8C9B66}"/>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5"/>
  <sheetViews>
    <sheetView topLeftCell="A129" workbookViewId="0">
      <selection activeCell="T250" sqref="T250"/>
    </sheetView>
  </sheetViews>
  <sheetFormatPr defaultRowHeight="15" x14ac:dyDescent="0.25"/>
  <cols>
    <col min="1" max="1" width="44.42578125" customWidth="1"/>
    <col min="2" max="2" width="13.5703125" customWidth="1"/>
    <col min="3" max="4" width="13.85546875" customWidth="1"/>
    <col min="8" max="8" width="10" customWidth="1"/>
    <col min="9" max="9" width="9.85546875" customWidth="1"/>
    <col min="10" max="10" width="11" customWidth="1"/>
  </cols>
  <sheetData>
    <row r="1" spans="1:6" x14ac:dyDescent="0.25">
      <c r="A1" t="s">
        <v>73</v>
      </c>
    </row>
    <row r="2" spans="1:6" ht="15.75" thickBot="1" x14ac:dyDescent="0.3">
      <c r="A2" s="26" t="s">
        <v>188</v>
      </c>
      <c r="B2" s="1" t="s">
        <v>66</v>
      </c>
      <c r="C2" s="1" t="s">
        <v>67</v>
      </c>
      <c r="D2" s="1" t="s">
        <v>68</v>
      </c>
      <c r="F2" s="38"/>
    </row>
    <row r="3" spans="1:6" x14ac:dyDescent="0.25">
      <c r="A3" s="5" t="s">
        <v>32</v>
      </c>
      <c r="B3" s="54"/>
      <c r="C3" s="54"/>
      <c r="D3" s="55"/>
    </row>
    <row r="4" spans="1:6" x14ac:dyDescent="0.25">
      <c r="A4" s="3" t="s">
        <v>87</v>
      </c>
      <c r="B4" s="56"/>
      <c r="C4" s="56"/>
      <c r="D4" s="57"/>
      <c r="F4" t="s">
        <v>193</v>
      </c>
    </row>
    <row r="5" spans="1:6" x14ac:dyDescent="0.25">
      <c r="A5" s="3" t="s">
        <v>88</v>
      </c>
      <c r="B5" s="56"/>
      <c r="C5" s="56"/>
      <c r="D5" s="57"/>
      <c r="F5" t="s">
        <v>203</v>
      </c>
    </row>
    <row r="6" spans="1:6" x14ac:dyDescent="0.25">
      <c r="A6" s="3" t="s">
        <v>30</v>
      </c>
      <c r="B6" s="56"/>
      <c r="C6" s="56"/>
      <c r="D6" s="57"/>
    </row>
    <row r="7" spans="1:6" x14ac:dyDescent="0.25">
      <c r="A7" s="3" t="s">
        <v>34</v>
      </c>
      <c r="B7" s="56"/>
      <c r="C7" s="56"/>
      <c r="D7" s="57"/>
      <c r="F7" t="s">
        <v>196</v>
      </c>
    </row>
    <row r="8" spans="1:6" x14ac:dyDescent="0.25">
      <c r="A8" s="3" t="s">
        <v>31</v>
      </c>
      <c r="B8" s="56"/>
      <c r="C8" s="56"/>
      <c r="D8" s="57"/>
      <c r="F8" t="s">
        <v>199</v>
      </c>
    </row>
    <row r="9" spans="1:6" x14ac:dyDescent="0.25">
      <c r="A9" s="3" t="s">
        <v>35</v>
      </c>
      <c r="B9" s="56"/>
      <c r="C9" s="56"/>
      <c r="D9" s="57"/>
      <c r="F9" t="s">
        <v>197</v>
      </c>
    </row>
    <row r="10" spans="1:6" x14ac:dyDescent="0.25">
      <c r="A10" s="3" t="s">
        <v>36</v>
      </c>
      <c r="B10" s="56"/>
      <c r="C10" s="56"/>
      <c r="D10" s="57"/>
      <c r="F10" t="s">
        <v>204</v>
      </c>
    </row>
    <row r="11" spans="1:6" x14ac:dyDescent="0.25">
      <c r="A11" s="3" t="s">
        <v>37</v>
      </c>
      <c r="B11" s="56"/>
      <c r="C11" s="56"/>
      <c r="D11" s="57"/>
    </row>
    <row r="12" spans="1:6" x14ac:dyDescent="0.25">
      <c r="A12" s="3" t="s">
        <v>38</v>
      </c>
      <c r="B12" s="56"/>
      <c r="C12" s="56"/>
      <c r="D12" s="57"/>
      <c r="F12" t="s">
        <v>194</v>
      </c>
    </row>
    <row r="13" spans="1:6" x14ac:dyDescent="0.25">
      <c r="A13" s="3" t="s">
        <v>89</v>
      </c>
      <c r="B13" s="56"/>
      <c r="C13" s="56"/>
      <c r="D13" s="57"/>
    </row>
    <row r="14" spans="1:6" x14ac:dyDescent="0.25">
      <c r="A14" s="3" t="s">
        <v>90</v>
      </c>
      <c r="B14" s="56"/>
      <c r="C14" s="56"/>
      <c r="D14" s="57"/>
      <c r="F14" t="s">
        <v>195</v>
      </c>
    </row>
    <row r="15" spans="1:6" x14ac:dyDescent="0.25">
      <c r="A15" s="3" t="s">
        <v>91</v>
      </c>
      <c r="B15" s="56"/>
      <c r="C15" s="56"/>
      <c r="D15" s="57"/>
      <c r="F15" t="s">
        <v>198</v>
      </c>
    </row>
    <row r="16" spans="1:6" x14ac:dyDescent="0.25">
      <c r="A16" s="3" t="s">
        <v>92</v>
      </c>
      <c r="B16" s="56"/>
      <c r="C16" s="56"/>
      <c r="D16" s="57"/>
    </row>
    <row r="17" spans="1:4" x14ac:dyDescent="0.25">
      <c r="A17" s="3" t="s">
        <v>93</v>
      </c>
      <c r="B17" s="56"/>
      <c r="C17" s="56"/>
      <c r="D17" s="57"/>
    </row>
    <row r="18" spans="1:4" x14ac:dyDescent="0.25">
      <c r="A18" s="3" t="s">
        <v>94</v>
      </c>
      <c r="B18" s="56"/>
      <c r="C18" s="56"/>
      <c r="D18" s="57"/>
    </row>
    <row r="19" spans="1:4" x14ac:dyDescent="0.25">
      <c r="A19" s="3" t="s">
        <v>33</v>
      </c>
      <c r="B19" s="56"/>
      <c r="C19" s="56"/>
      <c r="D19" s="57"/>
    </row>
    <row r="20" spans="1:4" x14ac:dyDescent="0.25">
      <c r="A20" s="3" t="s">
        <v>95</v>
      </c>
      <c r="B20" s="56"/>
      <c r="C20" s="56"/>
      <c r="D20" s="57"/>
    </row>
    <row r="21" spans="1:4" x14ac:dyDescent="0.25">
      <c r="A21" s="3" t="s">
        <v>96</v>
      </c>
      <c r="B21" s="56"/>
      <c r="C21" s="56"/>
      <c r="D21" s="57"/>
    </row>
    <row r="22" spans="1:4" x14ac:dyDescent="0.25">
      <c r="A22" s="3" t="s">
        <v>39</v>
      </c>
      <c r="B22" s="56"/>
      <c r="C22" s="56"/>
      <c r="D22" s="57"/>
    </row>
    <row r="23" spans="1:4" x14ac:dyDescent="0.25">
      <c r="A23" s="3" t="s">
        <v>40</v>
      </c>
      <c r="B23" s="56"/>
      <c r="C23" s="56"/>
      <c r="D23" s="57"/>
    </row>
    <row r="24" spans="1:4" x14ac:dyDescent="0.25">
      <c r="A24" s="3" t="s">
        <v>97</v>
      </c>
      <c r="B24" s="56"/>
      <c r="C24" s="56"/>
      <c r="D24" s="57"/>
    </row>
    <row r="25" spans="1:4" x14ac:dyDescent="0.25">
      <c r="A25" s="3" t="s">
        <v>98</v>
      </c>
      <c r="B25" s="56"/>
      <c r="C25" s="56"/>
      <c r="D25" s="57"/>
    </row>
    <row r="26" spans="1:4" x14ac:dyDescent="0.25">
      <c r="A26" s="3" t="s">
        <v>99</v>
      </c>
      <c r="B26" s="56"/>
      <c r="C26" s="56"/>
      <c r="D26" s="57"/>
    </row>
    <row r="27" spans="1:4" x14ac:dyDescent="0.25">
      <c r="A27" s="3" t="s">
        <v>100</v>
      </c>
      <c r="B27" s="56"/>
      <c r="C27" s="56"/>
      <c r="D27" s="57"/>
    </row>
    <row r="28" spans="1:4" x14ac:dyDescent="0.25">
      <c r="A28" s="3" t="s">
        <v>8</v>
      </c>
      <c r="B28" s="56"/>
      <c r="C28" s="56"/>
      <c r="D28" s="57"/>
    </row>
    <row r="29" spans="1:4" x14ac:dyDescent="0.25">
      <c r="A29" s="3" t="s">
        <v>101</v>
      </c>
      <c r="B29" s="56"/>
      <c r="C29" s="56"/>
      <c r="D29" s="57"/>
    </row>
    <row r="30" spans="1:4" x14ac:dyDescent="0.25">
      <c r="A30" s="3" t="s">
        <v>9</v>
      </c>
      <c r="B30" s="56"/>
      <c r="C30" s="56"/>
      <c r="D30" s="57"/>
    </row>
    <row r="31" spans="1:4" x14ac:dyDescent="0.25">
      <c r="A31" s="3" t="s">
        <v>13</v>
      </c>
      <c r="B31" s="56"/>
      <c r="C31" s="56"/>
      <c r="D31" s="57"/>
    </row>
    <row r="32" spans="1:4" x14ac:dyDescent="0.25">
      <c r="A32" s="3" t="s">
        <v>102</v>
      </c>
      <c r="B32" s="56"/>
      <c r="C32" s="56"/>
      <c r="D32" s="57"/>
    </row>
    <row r="33" spans="1:4" x14ac:dyDescent="0.25">
      <c r="A33" s="3" t="s">
        <v>103</v>
      </c>
      <c r="B33" s="56"/>
      <c r="C33" s="56"/>
      <c r="D33" s="57"/>
    </row>
    <row r="34" spans="1:4" x14ac:dyDescent="0.25">
      <c r="A34" s="3" t="s">
        <v>104</v>
      </c>
      <c r="B34" s="56"/>
      <c r="C34" s="56"/>
      <c r="D34" s="57"/>
    </row>
    <row r="35" spans="1:4" x14ac:dyDescent="0.25">
      <c r="A35" s="3" t="s">
        <v>105</v>
      </c>
      <c r="B35" s="56"/>
      <c r="C35" s="56"/>
      <c r="D35" s="57"/>
    </row>
    <row r="36" spans="1:4" x14ac:dyDescent="0.25">
      <c r="A36" s="3" t="s">
        <v>10</v>
      </c>
      <c r="B36" s="56"/>
      <c r="C36" s="56"/>
      <c r="D36" s="57"/>
    </row>
    <row r="37" spans="1:4" x14ac:dyDescent="0.25">
      <c r="A37" s="3" t="s">
        <v>106</v>
      </c>
      <c r="B37" s="56"/>
      <c r="C37" s="56"/>
      <c r="D37" s="57"/>
    </row>
    <row r="38" spans="1:4" x14ac:dyDescent="0.25">
      <c r="A38" s="3" t="s">
        <v>107</v>
      </c>
      <c r="B38" s="56"/>
      <c r="C38" s="56"/>
      <c r="D38" s="57"/>
    </row>
    <row r="39" spans="1:4" x14ac:dyDescent="0.25">
      <c r="A39" s="3" t="s">
        <v>108</v>
      </c>
      <c r="B39" s="56"/>
      <c r="C39" s="56"/>
      <c r="D39" s="57"/>
    </row>
    <row r="40" spans="1:4" x14ac:dyDescent="0.25">
      <c r="A40" s="3" t="s">
        <v>110</v>
      </c>
      <c r="B40" s="56"/>
      <c r="C40" s="56"/>
      <c r="D40" s="57"/>
    </row>
    <row r="41" spans="1:4" x14ac:dyDescent="0.25">
      <c r="A41" s="3" t="s">
        <v>109</v>
      </c>
      <c r="B41" s="56"/>
      <c r="C41" s="56"/>
      <c r="D41" s="57"/>
    </row>
    <row r="42" spans="1:4" x14ac:dyDescent="0.25">
      <c r="A42" s="3" t="s">
        <v>18</v>
      </c>
      <c r="B42" s="56"/>
      <c r="C42" s="56"/>
      <c r="D42" s="57"/>
    </row>
    <row r="43" spans="1:4" x14ac:dyDescent="0.25">
      <c r="A43" s="3" t="s">
        <v>17</v>
      </c>
      <c r="B43" s="56"/>
      <c r="C43" s="56"/>
      <c r="D43" s="57"/>
    </row>
    <row r="44" spans="1:4" x14ac:dyDescent="0.25">
      <c r="A44" s="3" t="s">
        <v>14</v>
      </c>
      <c r="B44" s="56"/>
      <c r="C44" s="56"/>
      <c r="D44" s="57"/>
    </row>
    <row r="45" spans="1:4" x14ac:dyDescent="0.25">
      <c r="A45" s="3" t="s">
        <v>11</v>
      </c>
      <c r="B45" s="56"/>
      <c r="C45" s="56"/>
      <c r="D45" s="57"/>
    </row>
    <row r="46" spans="1:4" x14ac:dyDescent="0.25">
      <c r="A46" s="3" t="s">
        <v>15</v>
      </c>
      <c r="B46" s="56"/>
      <c r="C46" s="56"/>
      <c r="D46" s="57"/>
    </row>
    <row r="47" spans="1:4" x14ac:dyDescent="0.25">
      <c r="A47" s="3" t="s">
        <v>111</v>
      </c>
      <c r="B47" s="56"/>
      <c r="C47" s="56"/>
      <c r="D47" s="57"/>
    </row>
    <row r="48" spans="1:4" x14ac:dyDescent="0.25">
      <c r="A48" s="3" t="s">
        <v>84</v>
      </c>
      <c r="B48" s="56"/>
      <c r="C48" s="56"/>
      <c r="D48" s="57"/>
    </row>
    <row r="49" spans="1:4" x14ac:dyDescent="0.25">
      <c r="A49" s="3" t="s">
        <v>86</v>
      </c>
      <c r="B49" s="56"/>
      <c r="C49" s="56"/>
      <c r="D49" s="57"/>
    </row>
    <row r="50" spans="1:4" x14ac:dyDescent="0.25">
      <c r="A50" s="3" t="s">
        <v>112</v>
      </c>
      <c r="B50" s="56"/>
      <c r="C50" s="56"/>
      <c r="D50" s="57"/>
    </row>
    <row r="51" spans="1:4" x14ac:dyDescent="0.25">
      <c r="A51" s="3" t="s">
        <v>113</v>
      </c>
      <c r="B51" s="56"/>
      <c r="C51" s="56"/>
      <c r="D51" s="57"/>
    </row>
    <row r="52" spans="1:4" x14ac:dyDescent="0.25">
      <c r="A52" s="3" t="s">
        <v>114</v>
      </c>
      <c r="B52" s="56"/>
      <c r="C52" s="56"/>
      <c r="D52" s="57"/>
    </row>
    <row r="53" spans="1:4" x14ac:dyDescent="0.25">
      <c r="A53" s="3" t="s">
        <v>85</v>
      </c>
      <c r="B53" s="56"/>
      <c r="C53" s="56"/>
      <c r="D53" s="57"/>
    </row>
    <row r="54" spans="1:4" x14ac:dyDescent="0.25">
      <c r="A54" s="3" t="s">
        <v>16</v>
      </c>
      <c r="B54" s="56"/>
      <c r="C54" s="56"/>
      <c r="D54" s="57"/>
    </row>
    <row r="55" spans="1:4" x14ac:dyDescent="0.25">
      <c r="A55" s="3" t="s">
        <v>115</v>
      </c>
      <c r="B55" s="56"/>
      <c r="C55" s="56"/>
      <c r="D55" s="57"/>
    </row>
    <row r="56" spans="1:4" x14ac:dyDescent="0.25">
      <c r="A56" s="3" t="s">
        <v>116</v>
      </c>
      <c r="B56" s="56"/>
      <c r="C56" s="56"/>
      <c r="D56" s="57"/>
    </row>
    <row r="57" spans="1:4" ht="15.6" customHeight="1" x14ac:dyDescent="0.25">
      <c r="A57" s="3" t="s">
        <v>12</v>
      </c>
      <c r="B57" s="56"/>
      <c r="C57" s="56"/>
      <c r="D57" s="57"/>
    </row>
    <row r="58" spans="1:4" ht="15.6" customHeight="1" x14ac:dyDescent="0.25">
      <c r="A58" s="3" t="s">
        <v>117</v>
      </c>
      <c r="B58" s="56"/>
      <c r="C58" s="56"/>
      <c r="D58" s="57"/>
    </row>
    <row r="59" spans="1:4" x14ac:dyDescent="0.25">
      <c r="A59" s="3" t="s">
        <v>19</v>
      </c>
      <c r="B59" s="56"/>
      <c r="C59" s="56"/>
      <c r="D59" s="57"/>
    </row>
    <row r="60" spans="1:4" x14ac:dyDescent="0.25">
      <c r="A60" s="3" t="s">
        <v>20</v>
      </c>
      <c r="B60" s="56"/>
      <c r="C60" s="56"/>
      <c r="D60" s="57"/>
    </row>
    <row r="61" spans="1:4" x14ac:dyDescent="0.25">
      <c r="A61" s="3" t="s">
        <v>118</v>
      </c>
      <c r="B61" s="56"/>
      <c r="C61" s="56"/>
      <c r="D61" s="57"/>
    </row>
    <row r="62" spans="1:4" x14ac:dyDescent="0.25">
      <c r="A62" s="3" t="s">
        <v>119</v>
      </c>
      <c r="B62" s="56"/>
      <c r="C62" s="56"/>
      <c r="D62" s="57"/>
    </row>
    <row r="63" spans="1:4" x14ac:dyDescent="0.25">
      <c r="A63" s="3" t="s">
        <v>120</v>
      </c>
      <c r="B63" s="56"/>
      <c r="C63" s="56"/>
      <c r="D63" s="57"/>
    </row>
    <row r="64" spans="1:4" x14ac:dyDescent="0.25">
      <c r="A64" s="3" t="s">
        <v>21</v>
      </c>
      <c r="B64" s="56"/>
      <c r="C64" s="56"/>
      <c r="D64" s="57"/>
    </row>
    <row r="65" spans="1:4" x14ac:dyDescent="0.25">
      <c r="A65" s="3" t="s">
        <v>22</v>
      </c>
      <c r="B65" s="56"/>
      <c r="C65" s="56"/>
      <c r="D65" s="57"/>
    </row>
    <row r="66" spans="1:4" x14ac:dyDescent="0.25">
      <c r="A66" s="3" t="s">
        <v>26</v>
      </c>
      <c r="B66" s="56"/>
      <c r="C66" s="56"/>
      <c r="D66" s="57"/>
    </row>
    <row r="67" spans="1:4" x14ac:dyDescent="0.25">
      <c r="A67" s="3" t="s">
        <v>23</v>
      </c>
      <c r="B67" s="56"/>
      <c r="C67" s="56"/>
      <c r="D67" s="57"/>
    </row>
    <row r="68" spans="1:4" x14ac:dyDescent="0.25">
      <c r="A68" s="3" t="s">
        <v>27</v>
      </c>
      <c r="B68" s="56"/>
      <c r="C68" s="56"/>
      <c r="D68" s="57"/>
    </row>
    <row r="69" spans="1:4" x14ac:dyDescent="0.25">
      <c r="A69" s="3" t="s">
        <v>121</v>
      </c>
      <c r="B69" s="56"/>
      <c r="C69" s="56"/>
      <c r="D69" s="57"/>
    </row>
    <row r="70" spans="1:4" x14ac:dyDescent="0.25">
      <c r="A70" s="3" t="s">
        <v>28</v>
      </c>
      <c r="B70" s="56"/>
      <c r="C70" s="56"/>
      <c r="D70" s="57"/>
    </row>
    <row r="71" spans="1:4" x14ac:dyDescent="0.25">
      <c r="A71" s="3" t="s">
        <v>24</v>
      </c>
      <c r="B71" s="56"/>
      <c r="C71" s="56"/>
      <c r="D71" s="57"/>
    </row>
    <row r="72" spans="1:4" x14ac:dyDescent="0.25">
      <c r="A72" s="3" t="s">
        <v>122</v>
      </c>
      <c r="B72" s="56"/>
      <c r="C72" s="56"/>
      <c r="D72" s="57"/>
    </row>
    <row r="73" spans="1:4" x14ac:dyDescent="0.25">
      <c r="A73" s="3" t="s">
        <v>25</v>
      </c>
      <c r="B73" s="56"/>
      <c r="C73" s="56"/>
      <c r="D73" s="57"/>
    </row>
    <row r="74" spans="1:4" x14ac:dyDescent="0.25">
      <c r="A74" s="3" t="s">
        <v>123</v>
      </c>
      <c r="B74" s="56"/>
      <c r="C74" s="56"/>
      <c r="D74" s="57"/>
    </row>
    <row r="75" spans="1:4" x14ac:dyDescent="0.25">
      <c r="A75" s="3" t="s">
        <v>124</v>
      </c>
      <c r="B75" s="56"/>
      <c r="C75" s="56"/>
      <c r="D75" s="57"/>
    </row>
    <row r="76" spans="1:4" x14ac:dyDescent="0.25">
      <c r="A76" s="3" t="s">
        <v>125</v>
      </c>
      <c r="B76" s="56"/>
      <c r="C76" s="56"/>
      <c r="D76" s="57"/>
    </row>
    <row r="77" spans="1:4" x14ac:dyDescent="0.25">
      <c r="A77" s="3" t="s">
        <v>126</v>
      </c>
      <c r="B77" s="56"/>
      <c r="C77" s="56"/>
      <c r="D77" s="57"/>
    </row>
    <row r="78" spans="1:4" x14ac:dyDescent="0.25">
      <c r="A78" s="3" t="s">
        <v>127</v>
      </c>
      <c r="B78" s="56"/>
      <c r="C78" s="56"/>
      <c r="D78" s="57"/>
    </row>
    <row r="79" spans="1:4" x14ac:dyDescent="0.25">
      <c r="A79" s="3" t="s">
        <v>29</v>
      </c>
      <c r="B79" s="56"/>
      <c r="C79" s="56"/>
      <c r="D79" s="57"/>
    </row>
    <row r="80" spans="1:4" x14ac:dyDescent="0.25">
      <c r="A80" s="3" t="s">
        <v>128</v>
      </c>
      <c r="B80" s="56"/>
      <c r="C80" s="56"/>
      <c r="D80" s="57"/>
    </row>
    <row r="81" spans="1:4" x14ac:dyDescent="0.25">
      <c r="A81" s="3" t="s">
        <v>129</v>
      </c>
      <c r="B81" s="56"/>
      <c r="C81" s="56"/>
      <c r="D81" s="57"/>
    </row>
    <row r="82" spans="1:4" x14ac:dyDescent="0.25">
      <c r="A82" s="3" t="s">
        <v>130</v>
      </c>
      <c r="B82" s="56"/>
      <c r="C82" s="56"/>
      <c r="D82" s="57"/>
    </row>
    <row r="83" spans="1:4" x14ac:dyDescent="0.25">
      <c r="A83" s="3" t="s">
        <v>131</v>
      </c>
      <c r="B83" s="56"/>
      <c r="C83" s="56"/>
      <c r="D83" s="57"/>
    </row>
    <row r="84" spans="1:4" x14ac:dyDescent="0.25">
      <c r="A84" s="3" t="s">
        <v>132</v>
      </c>
      <c r="B84" s="56"/>
      <c r="C84" s="56"/>
      <c r="D84" s="57"/>
    </row>
    <row r="85" spans="1:4" x14ac:dyDescent="0.25">
      <c r="A85" s="3" t="s">
        <v>7</v>
      </c>
      <c r="B85" s="56"/>
      <c r="C85" s="56"/>
      <c r="D85" s="57"/>
    </row>
    <row r="86" spans="1:4" x14ac:dyDescent="0.25">
      <c r="A86" s="3" t="s">
        <v>133</v>
      </c>
      <c r="B86" s="56"/>
      <c r="C86" s="56"/>
      <c r="D86" s="57"/>
    </row>
    <row r="87" spans="1:4" x14ac:dyDescent="0.25">
      <c r="A87" s="3" t="s">
        <v>134</v>
      </c>
      <c r="B87" s="56"/>
      <c r="C87" s="56"/>
      <c r="D87" s="57"/>
    </row>
    <row r="88" spans="1:4" x14ac:dyDescent="0.25">
      <c r="A88" s="3" t="s">
        <v>135</v>
      </c>
      <c r="B88" s="56"/>
      <c r="C88" s="56"/>
      <c r="D88" s="57"/>
    </row>
    <row r="89" spans="1:4" x14ac:dyDescent="0.25">
      <c r="A89" s="3" t="s">
        <v>136</v>
      </c>
      <c r="B89" s="56"/>
      <c r="C89" s="56"/>
      <c r="D89" s="57"/>
    </row>
    <row r="90" spans="1:4" x14ac:dyDescent="0.25">
      <c r="A90" s="3" t="s">
        <v>137</v>
      </c>
      <c r="B90" s="56"/>
      <c r="C90" s="56"/>
      <c r="D90" s="57"/>
    </row>
    <row r="91" spans="1:4" x14ac:dyDescent="0.25">
      <c r="A91" s="3" t="s">
        <v>138</v>
      </c>
      <c r="B91" s="56"/>
      <c r="C91" s="56"/>
      <c r="D91" s="57"/>
    </row>
    <row r="92" spans="1:4" x14ac:dyDescent="0.25">
      <c r="A92" s="3" t="s">
        <v>139</v>
      </c>
      <c r="B92" s="56"/>
      <c r="C92" s="56"/>
      <c r="D92" s="57"/>
    </row>
    <row r="93" spans="1:4" x14ac:dyDescent="0.25">
      <c r="A93" s="3" t="s">
        <v>140</v>
      </c>
      <c r="B93" s="56"/>
      <c r="C93" s="56"/>
      <c r="D93" s="57"/>
    </row>
    <row r="94" spans="1:4" x14ac:dyDescent="0.25">
      <c r="A94" s="3" t="s">
        <v>3</v>
      </c>
      <c r="B94" s="56"/>
      <c r="C94" s="56"/>
      <c r="D94" s="57"/>
    </row>
    <row r="95" spans="1:4" x14ac:dyDescent="0.25">
      <c r="A95" s="3" t="s">
        <v>4</v>
      </c>
      <c r="B95" s="56"/>
      <c r="C95" s="56"/>
      <c r="D95" s="57"/>
    </row>
    <row r="96" spans="1:4" x14ac:dyDescent="0.25">
      <c r="A96" s="3" t="s">
        <v>141</v>
      </c>
      <c r="B96" s="56"/>
      <c r="C96" s="56"/>
      <c r="D96" s="57"/>
    </row>
    <row r="97" spans="1:4" x14ac:dyDescent="0.25">
      <c r="A97" s="3" t="s">
        <v>2</v>
      </c>
      <c r="B97" s="56"/>
      <c r="C97" s="56"/>
      <c r="D97" s="57"/>
    </row>
    <row r="98" spans="1:4" x14ac:dyDescent="0.25">
      <c r="A98" s="3" t="s">
        <v>142</v>
      </c>
      <c r="B98" s="56"/>
      <c r="C98" s="56"/>
      <c r="D98" s="57"/>
    </row>
    <row r="99" spans="1:4" x14ac:dyDescent="0.25">
      <c r="A99" s="3" t="s">
        <v>143</v>
      </c>
      <c r="B99" s="56"/>
      <c r="C99" s="56"/>
      <c r="D99" s="57"/>
    </row>
    <row r="100" spans="1:4" x14ac:dyDescent="0.25">
      <c r="A100" s="3" t="s">
        <v>144</v>
      </c>
      <c r="B100" s="56"/>
      <c r="C100" s="56"/>
      <c r="D100" s="57"/>
    </row>
    <row r="101" spans="1:4" x14ac:dyDescent="0.25">
      <c r="A101" s="3" t="s">
        <v>145</v>
      </c>
      <c r="B101" s="56"/>
      <c r="C101" s="56"/>
      <c r="D101" s="57"/>
    </row>
    <row r="102" spans="1:4" x14ac:dyDescent="0.25">
      <c r="A102" s="3" t="s">
        <v>1</v>
      </c>
      <c r="B102" s="56"/>
      <c r="C102" s="56"/>
      <c r="D102" s="57"/>
    </row>
    <row r="103" spans="1:4" x14ac:dyDescent="0.25">
      <c r="A103" s="3" t="s">
        <v>6</v>
      </c>
      <c r="B103" s="56"/>
      <c r="C103" s="56"/>
      <c r="D103" s="57"/>
    </row>
    <row r="104" spans="1:4" x14ac:dyDescent="0.25">
      <c r="A104" s="3" t="s">
        <v>147</v>
      </c>
      <c r="B104" s="56"/>
      <c r="C104" s="56"/>
      <c r="D104" s="57"/>
    </row>
    <row r="105" spans="1:4" x14ac:dyDescent="0.25">
      <c r="A105" s="3" t="s">
        <v>146</v>
      </c>
      <c r="B105" s="56"/>
      <c r="C105" s="56"/>
      <c r="D105" s="57"/>
    </row>
    <row r="106" spans="1:4" x14ac:dyDescent="0.25">
      <c r="A106" s="3" t="s">
        <v>0</v>
      </c>
      <c r="B106" s="56"/>
      <c r="C106" s="56"/>
      <c r="D106" s="57"/>
    </row>
    <row r="107" spans="1:4" x14ac:dyDescent="0.25">
      <c r="A107" s="3" t="s">
        <v>148</v>
      </c>
      <c r="B107" s="56"/>
      <c r="C107" s="56"/>
      <c r="D107" s="57"/>
    </row>
    <row r="108" spans="1:4" x14ac:dyDescent="0.25">
      <c r="A108" s="3" t="s">
        <v>5</v>
      </c>
      <c r="B108" s="56"/>
      <c r="C108" s="56"/>
      <c r="D108" s="57"/>
    </row>
    <row r="109" spans="1:4" x14ac:dyDescent="0.25">
      <c r="A109" s="3" t="s">
        <v>149</v>
      </c>
      <c r="B109" s="56"/>
      <c r="C109" s="56"/>
      <c r="D109" s="57"/>
    </row>
    <row r="110" spans="1:4" x14ac:dyDescent="0.25">
      <c r="A110" s="3" t="s">
        <v>150</v>
      </c>
      <c r="B110" s="56"/>
      <c r="C110" s="56"/>
      <c r="D110" s="57"/>
    </row>
    <row r="111" spans="1:4" ht="15.75" thickBot="1" x14ac:dyDescent="0.3">
      <c r="A111" s="8" t="s">
        <v>151</v>
      </c>
      <c r="B111" s="58"/>
      <c r="C111" s="58"/>
      <c r="D111" s="59"/>
    </row>
    <row r="112" spans="1:4" ht="15.75" thickBot="1" x14ac:dyDescent="0.3"/>
    <row r="113" spans="1:6" x14ac:dyDescent="0.25">
      <c r="A113" s="5" t="s">
        <v>50</v>
      </c>
      <c r="B113" s="6"/>
      <c r="C113" s="6"/>
      <c r="D113" s="7"/>
    </row>
    <row r="114" spans="1:6" x14ac:dyDescent="0.25">
      <c r="A114" s="3"/>
      <c r="B114" s="1" t="s">
        <v>66</v>
      </c>
      <c r="C114" s="1" t="s">
        <v>67</v>
      </c>
      <c r="D114" s="47" t="s">
        <v>68</v>
      </c>
    </row>
    <row r="115" spans="1:6" x14ac:dyDescent="0.25">
      <c r="A115" s="25" t="s">
        <v>55</v>
      </c>
      <c r="B115" s="60"/>
      <c r="C115" s="60"/>
      <c r="D115" s="61"/>
      <c r="F115" t="s">
        <v>201</v>
      </c>
    </row>
    <row r="116" spans="1:6" ht="15.75" thickBot="1" x14ac:dyDescent="0.3">
      <c r="A116" s="8"/>
      <c r="B116" s="9"/>
      <c r="C116" s="9"/>
      <c r="D116" s="48"/>
      <c r="F116" t="s">
        <v>200</v>
      </c>
    </row>
    <row r="117" spans="1:6" ht="15.75" thickBot="1" x14ac:dyDescent="0.3">
      <c r="F117" t="s">
        <v>202</v>
      </c>
    </row>
    <row r="118" spans="1:6" x14ac:dyDescent="0.25">
      <c r="A118" s="19" t="s">
        <v>156</v>
      </c>
      <c r="B118" s="21" t="s">
        <v>66</v>
      </c>
      <c r="C118" s="21" t="s">
        <v>67</v>
      </c>
      <c r="D118" s="49" t="s">
        <v>68</v>
      </c>
    </row>
    <row r="119" spans="1:6" x14ac:dyDescent="0.25">
      <c r="A119" s="3"/>
      <c r="B119" s="33"/>
      <c r="C119" s="29"/>
      <c r="D119" s="30"/>
    </row>
    <row r="120" spans="1:6" x14ac:dyDescent="0.25">
      <c r="A120" s="25" t="s">
        <v>157</v>
      </c>
      <c r="B120" s="33"/>
      <c r="C120" s="29"/>
      <c r="D120" s="30"/>
    </row>
    <row r="121" spans="1:6" x14ac:dyDescent="0.25">
      <c r="A121" s="45" t="s">
        <v>154</v>
      </c>
      <c r="B121" s="33"/>
      <c r="C121" s="29"/>
      <c r="D121" s="30"/>
    </row>
    <row r="122" spans="1:6" x14ac:dyDescent="0.25">
      <c r="A122" s="3" t="s">
        <v>152</v>
      </c>
      <c r="B122" s="56"/>
      <c r="C122" s="56"/>
      <c r="D122" s="57"/>
    </row>
    <row r="123" spans="1:6" x14ac:dyDescent="0.25">
      <c r="A123" s="3" t="s">
        <v>153</v>
      </c>
      <c r="B123" s="56"/>
      <c r="C123" s="56"/>
      <c r="D123" s="57"/>
    </row>
    <row r="124" spans="1:6" x14ac:dyDescent="0.25">
      <c r="A124" s="45" t="s">
        <v>155</v>
      </c>
      <c r="B124" s="33"/>
      <c r="C124" s="29"/>
      <c r="D124" s="30"/>
    </row>
    <row r="125" spans="1:6" x14ac:dyDescent="0.25">
      <c r="A125" s="13" t="s">
        <v>53</v>
      </c>
      <c r="B125" s="56"/>
      <c r="C125" s="56"/>
      <c r="D125" s="57"/>
    </row>
    <row r="126" spans="1:6" ht="30" x14ac:dyDescent="0.25">
      <c r="A126" s="13" t="s">
        <v>54</v>
      </c>
      <c r="B126" s="56"/>
      <c r="C126" s="56"/>
      <c r="D126" s="57"/>
    </row>
    <row r="127" spans="1:6" x14ac:dyDescent="0.25">
      <c r="A127" s="24"/>
      <c r="B127" s="33"/>
      <c r="C127" s="29"/>
      <c r="D127" s="30"/>
    </row>
    <row r="128" spans="1:6" ht="30.75" thickBot="1" x14ac:dyDescent="0.3">
      <c r="A128" s="14" t="s">
        <v>189</v>
      </c>
      <c r="B128" s="58"/>
      <c r="C128" s="58"/>
      <c r="D128" s="59"/>
    </row>
    <row r="129" spans="1:6" ht="15.75" thickBot="1" x14ac:dyDescent="0.3"/>
    <row r="130" spans="1:6" x14ac:dyDescent="0.25">
      <c r="A130" s="19" t="s">
        <v>76</v>
      </c>
      <c r="B130" s="21" t="s">
        <v>66</v>
      </c>
      <c r="C130" s="21" t="s">
        <v>67</v>
      </c>
      <c r="D130" s="49" t="s">
        <v>68</v>
      </c>
    </row>
    <row r="131" spans="1:6" x14ac:dyDescent="0.25">
      <c r="A131" s="24" t="s">
        <v>79</v>
      </c>
      <c r="D131" s="4"/>
    </row>
    <row r="132" spans="1:6" x14ac:dyDescent="0.25">
      <c r="A132" s="3" t="s">
        <v>77</v>
      </c>
      <c r="B132" s="56"/>
      <c r="C132" s="56"/>
      <c r="D132" s="57"/>
    </row>
    <row r="133" spans="1:6" x14ac:dyDescent="0.25">
      <c r="A133" s="3"/>
      <c r="B133" s="33"/>
      <c r="C133" s="29"/>
      <c r="D133" s="30"/>
    </row>
    <row r="134" spans="1:6" x14ac:dyDescent="0.25">
      <c r="A134" s="3" t="s">
        <v>78</v>
      </c>
      <c r="B134" s="56"/>
      <c r="C134" s="56"/>
      <c r="D134" s="57"/>
    </row>
    <row r="135" spans="1:6" ht="15.75" thickBot="1" x14ac:dyDescent="0.3">
      <c r="A135" s="8"/>
      <c r="B135" s="9"/>
      <c r="C135" s="9"/>
      <c r="D135" s="48"/>
    </row>
    <row r="139" spans="1:6" x14ac:dyDescent="0.25">
      <c r="A139" s="2" t="s">
        <v>42</v>
      </c>
      <c r="B139" s="20" t="s">
        <v>66</v>
      </c>
      <c r="C139" s="20" t="s">
        <v>67</v>
      </c>
      <c r="D139" s="20" t="s">
        <v>68</v>
      </c>
      <c r="F139" s="53" t="s">
        <v>205</v>
      </c>
    </row>
    <row r="140" spans="1:6" x14ac:dyDescent="0.25">
      <c r="A140" s="2" t="s">
        <v>43</v>
      </c>
      <c r="B140" s="2"/>
      <c r="C140" s="2"/>
      <c r="D140" s="2"/>
      <c r="F140" t="s">
        <v>206</v>
      </c>
    </row>
    <row r="141" spans="1:6" x14ac:dyDescent="0.25">
      <c r="A141" s="2" t="str">
        <f>+A45</f>
        <v>A2250.15</v>
      </c>
      <c r="B141" s="34">
        <f t="shared" ref="B141:D142" si="0">+B45</f>
        <v>0</v>
      </c>
      <c r="C141" s="34">
        <f t="shared" si="0"/>
        <v>0</v>
      </c>
      <c r="D141" s="34">
        <f t="shared" si="0"/>
        <v>0</v>
      </c>
      <c r="F141" t="s">
        <v>207</v>
      </c>
    </row>
    <row r="142" spans="1:6" x14ac:dyDescent="0.25">
      <c r="A142" s="2" t="str">
        <f>+A46</f>
        <v>A2250.16</v>
      </c>
      <c r="B142" s="34">
        <f t="shared" si="0"/>
        <v>0</v>
      </c>
      <c r="C142" s="34">
        <f t="shared" si="0"/>
        <v>0</v>
      </c>
      <c r="D142" s="34">
        <f t="shared" si="0"/>
        <v>0</v>
      </c>
      <c r="F142" t="s">
        <v>208</v>
      </c>
    </row>
    <row r="143" spans="1:6" ht="15.75" thickBot="1" x14ac:dyDescent="0.3">
      <c r="A143" s="2" t="s">
        <v>45</v>
      </c>
      <c r="B143" s="35">
        <f>SUM(B141:B142)</f>
        <v>0</v>
      </c>
      <c r="C143" s="35">
        <f t="shared" ref="C143:D143" si="1">SUM(C141:C142)</f>
        <v>0</v>
      </c>
      <c r="D143" s="35">
        <f t="shared" si="1"/>
        <v>0</v>
      </c>
    </row>
    <row r="144" spans="1:6" ht="15.75" thickTop="1" x14ac:dyDescent="0.25">
      <c r="A144" s="2"/>
      <c r="B144" s="34"/>
      <c r="C144" s="34"/>
      <c r="D144" s="34"/>
    </row>
    <row r="145" spans="1:4" x14ac:dyDescent="0.25">
      <c r="A145" s="2" t="s">
        <v>44</v>
      </c>
      <c r="B145" s="34"/>
      <c r="C145" s="34"/>
      <c r="D145" s="34"/>
    </row>
    <row r="146" spans="1:4" x14ac:dyDescent="0.25">
      <c r="A146" s="2" t="str">
        <f>+A3</f>
        <v>A1010.16</v>
      </c>
      <c r="B146" s="34">
        <f t="shared" ref="B146:D146" si="2">+B3</f>
        <v>0</v>
      </c>
      <c r="C146" s="34">
        <f t="shared" si="2"/>
        <v>0</v>
      </c>
      <c r="D146" s="34">
        <f t="shared" si="2"/>
        <v>0</v>
      </c>
    </row>
    <row r="147" spans="1:4" x14ac:dyDescent="0.25">
      <c r="A147" s="2" t="str">
        <f t="shared" ref="A147:D162" si="3">+A4</f>
        <v>A1040.16</v>
      </c>
      <c r="B147" s="34">
        <f t="shared" si="3"/>
        <v>0</v>
      </c>
      <c r="C147" s="34">
        <f t="shared" si="3"/>
        <v>0</v>
      </c>
      <c r="D147" s="34">
        <f t="shared" si="3"/>
        <v>0</v>
      </c>
    </row>
    <row r="148" spans="1:4" x14ac:dyDescent="0.25">
      <c r="A148" s="2" t="str">
        <f t="shared" si="3"/>
        <v>A1060.16</v>
      </c>
      <c r="B148" s="34">
        <f t="shared" si="3"/>
        <v>0</v>
      </c>
      <c r="C148" s="34">
        <f t="shared" si="3"/>
        <v>0</v>
      </c>
      <c r="D148" s="34">
        <f t="shared" si="3"/>
        <v>0</v>
      </c>
    </row>
    <row r="149" spans="1:4" x14ac:dyDescent="0.25">
      <c r="A149" s="2" t="str">
        <f t="shared" si="3"/>
        <v>A1240.15</v>
      </c>
      <c r="B149" s="34">
        <f t="shared" si="3"/>
        <v>0</v>
      </c>
      <c r="C149" s="34">
        <f t="shared" si="3"/>
        <v>0</v>
      </c>
      <c r="D149" s="34">
        <f t="shared" si="3"/>
        <v>0</v>
      </c>
    </row>
    <row r="150" spans="1:4" x14ac:dyDescent="0.25">
      <c r="A150" s="2" t="str">
        <f t="shared" si="3"/>
        <v>A1240.16</v>
      </c>
      <c r="B150" s="34">
        <f t="shared" si="3"/>
        <v>0</v>
      </c>
      <c r="C150" s="34">
        <f t="shared" si="3"/>
        <v>0</v>
      </c>
      <c r="D150" s="34">
        <f t="shared" si="3"/>
        <v>0</v>
      </c>
    </row>
    <row r="151" spans="1:4" x14ac:dyDescent="0.25">
      <c r="A151" s="2" t="str">
        <f t="shared" si="3"/>
        <v>A1310.15</v>
      </c>
      <c r="B151" s="34">
        <f t="shared" si="3"/>
        <v>0</v>
      </c>
      <c r="C151" s="34">
        <f t="shared" si="3"/>
        <v>0</v>
      </c>
      <c r="D151" s="34">
        <f t="shared" si="3"/>
        <v>0</v>
      </c>
    </row>
    <row r="152" spans="1:4" x14ac:dyDescent="0.25">
      <c r="A152" s="2" t="str">
        <f t="shared" si="3"/>
        <v>A1310.16</v>
      </c>
      <c r="B152" s="34">
        <f t="shared" si="3"/>
        <v>0</v>
      </c>
      <c r="C152" s="34">
        <f t="shared" si="3"/>
        <v>0</v>
      </c>
      <c r="D152" s="34">
        <f t="shared" si="3"/>
        <v>0</v>
      </c>
    </row>
    <row r="153" spans="1:4" x14ac:dyDescent="0.25">
      <c r="A153" s="2" t="str">
        <f t="shared" si="3"/>
        <v>A1320.16</v>
      </c>
      <c r="B153" s="34">
        <f t="shared" si="3"/>
        <v>0</v>
      </c>
      <c r="C153" s="34">
        <f t="shared" si="3"/>
        <v>0</v>
      </c>
      <c r="D153" s="34">
        <f t="shared" si="3"/>
        <v>0</v>
      </c>
    </row>
    <row r="154" spans="1:4" x14ac:dyDescent="0.25">
      <c r="A154" s="2" t="str">
        <f t="shared" si="3"/>
        <v>A1325.16</v>
      </c>
      <c r="B154" s="34">
        <f t="shared" si="3"/>
        <v>0</v>
      </c>
      <c r="C154" s="34">
        <f t="shared" si="3"/>
        <v>0</v>
      </c>
      <c r="D154" s="34">
        <f t="shared" si="3"/>
        <v>0</v>
      </c>
    </row>
    <row r="155" spans="1:4" x14ac:dyDescent="0.25">
      <c r="A155" s="2" t="str">
        <f t="shared" si="3"/>
        <v>A1330.16</v>
      </c>
      <c r="B155" s="34">
        <f t="shared" si="3"/>
        <v>0</v>
      </c>
      <c r="C155" s="34">
        <f t="shared" si="3"/>
        <v>0</v>
      </c>
      <c r="D155" s="34">
        <f t="shared" si="3"/>
        <v>0</v>
      </c>
    </row>
    <row r="156" spans="1:4" x14ac:dyDescent="0.25">
      <c r="A156" s="2" t="str">
        <f t="shared" si="3"/>
        <v>A1345.15</v>
      </c>
      <c r="B156" s="34">
        <f t="shared" si="3"/>
        <v>0</v>
      </c>
      <c r="C156" s="34">
        <f t="shared" si="3"/>
        <v>0</v>
      </c>
      <c r="D156" s="34">
        <f t="shared" si="3"/>
        <v>0</v>
      </c>
    </row>
    <row r="157" spans="1:4" x14ac:dyDescent="0.25">
      <c r="A157" s="2" t="str">
        <f t="shared" si="3"/>
        <v>A1345.16</v>
      </c>
      <c r="B157" s="34">
        <f t="shared" si="3"/>
        <v>0</v>
      </c>
      <c r="C157" s="34">
        <f t="shared" si="3"/>
        <v>0</v>
      </c>
      <c r="D157" s="34">
        <f t="shared" si="3"/>
        <v>0</v>
      </c>
    </row>
    <row r="158" spans="1:4" x14ac:dyDescent="0.25">
      <c r="A158" s="2" t="str">
        <f t="shared" si="3"/>
        <v>A1420.16</v>
      </c>
      <c r="B158" s="34">
        <f t="shared" si="3"/>
        <v>0</v>
      </c>
      <c r="C158" s="34">
        <f t="shared" si="3"/>
        <v>0</v>
      </c>
      <c r="D158" s="34">
        <f t="shared" si="3"/>
        <v>0</v>
      </c>
    </row>
    <row r="159" spans="1:4" x14ac:dyDescent="0.25">
      <c r="A159" s="2" t="str">
        <f t="shared" si="3"/>
        <v>A1430.15</v>
      </c>
      <c r="B159" s="34">
        <f t="shared" si="3"/>
        <v>0</v>
      </c>
      <c r="C159" s="34">
        <f t="shared" si="3"/>
        <v>0</v>
      </c>
      <c r="D159" s="34">
        <f t="shared" si="3"/>
        <v>0</v>
      </c>
    </row>
    <row r="160" spans="1:4" x14ac:dyDescent="0.25">
      <c r="A160" s="2" t="str">
        <f t="shared" si="3"/>
        <v>A1430.16</v>
      </c>
      <c r="B160" s="34">
        <f t="shared" si="3"/>
        <v>0</v>
      </c>
      <c r="C160" s="34">
        <f t="shared" si="3"/>
        <v>0</v>
      </c>
      <c r="D160" s="34">
        <f t="shared" si="3"/>
        <v>0</v>
      </c>
    </row>
    <row r="161" spans="1:4" x14ac:dyDescent="0.25">
      <c r="A161" s="2" t="str">
        <f t="shared" si="3"/>
        <v>A1460.15</v>
      </c>
      <c r="B161" s="34">
        <f t="shared" si="3"/>
        <v>0</v>
      </c>
      <c r="C161" s="34">
        <f t="shared" si="3"/>
        <v>0</v>
      </c>
      <c r="D161" s="34">
        <f t="shared" si="3"/>
        <v>0</v>
      </c>
    </row>
    <row r="162" spans="1:4" x14ac:dyDescent="0.25">
      <c r="A162" s="2" t="str">
        <f t="shared" si="3"/>
        <v>A1460.16</v>
      </c>
      <c r="B162" s="34">
        <f t="shared" si="3"/>
        <v>0</v>
      </c>
      <c r="C162" s="34">
        <f t="shared" si="3"/>
        <v>0</v>
      </c>
      <c r="D162" s="34">
        <f t="shared" si="3"/>
        <v>0</v>
      </c>
    </row>
    <row r="163" spans="1:4" x14ac:dyDescent="0.25">
      <c r="A163" s="2" t="str">
        <f t="shared" ref="A163:D178" si="4">+A20</f>
        <v>A1480.15</v>
      </c>
      <c r="B163" s="34">
        <f t="shared" si="4"/>
        <v>0</v>
      </c>
      <c r="C163" s="34">
        <f t="shared" si="4"/>
        <v>0</v>
      </c>
      <c r="D163" s="34">
        <f t="shared" si="4"/>
        <v>0</v>
      </c>
    </row>
    <row r="164" spans="1:4" x14ac:dyDescent="0.25">
      <c r="A164" s="2" t="str">
        <f t="shared" si="4"/>
        <v>A1480.16</v>
      </c>
      <c r="B164" s="34">
        <f t="shared" si="4"/>
        <v>0</v>
      </c>
      <c r="C164" s="34">
        <f t="shared" si="4"/>
        <v>0</v>
      </c>
      <c r="D164" s="34">
        <f t="shared" si="4"/>
        <v>0</v>
      </c>
    </row>
    <row r="165" spans="1:4" x14ac:dyDescent="0.25">
      <c r="A165" s="2" t="str">
        <f t="shared" si="4"/>
        <v>A1620.16</v>
      </c>
      <c r="B165" s="34">
        <f t="shared" si="4"/>
        <v>0</v>
      </c>
      <c r="C165" s="34">
        <f t="shared" si="4"/>
        <v>0</v>
      </c>
      <c r="D165" s="34">
        <f t="shared" si="4"/>
        <v>0</v>
      </c>
    </row>
    <row r="166" spans="1:4" x14ac:dyDescent="0.25">
      <c r="A166" s="2" t="str">
        <f t="shared" si="4"/>
        <v>A1621.16</v>
      </c>
      <c r="B166" s="34">
        <f t="shared" si="4"/>
        <v>0</v>
      </c>
      <c r="C166" s="34">
        <f t="shared" si="4"/>
        <v>0</v>
      </c>
      <c r="D166" s="34">
        <f t="shared" si="4"/>
        <v>0</v>
      </c>
    </row>
    <row r="167" spans="1:4" x14ac:dyDescent="0.25">
      <c r="A167" s="2" t="str">
        <f t="shared" si="4"/>
        <v>A1660.16</v>
      </c>
      <c r="B167" s="34">
        <f t="shared" si="4"/>
        <v>0</v>
      </c>
      <c r="C167" s="34">
        <f t="shared" si="4"/>
        <v>0</v>
      </c>
      <c r="D167" s="34">
        <f t="shared" si="4"/>
        <v>0</v>
      </c>
    </row>
    <row r="168" spans="1:4" x14ac:dyDescent="0.25">
      <c r="A168" s="2" t="str">
        <f t="shared" si="4"/>
        <v>A1670.16</v>
      </c>
      <c r="B168" s="34">
        <f t="shared" si="4"/>
        <v>0</v>
      </c>
      <c r="C168" s="34">
        <f t="shared" si="4"/>
        <v>0</v>
      </c>
      <c r="D168" s="34">
        <f t="shared" si="4"/>
        <v>0</v>
      </c>
    </row>
    <row r="169" spans="1:4" x14ac:dyDescent="0.25">
      <c r="A169" s="2" t="str">
        <f t="shared" si="4"/>
        <v>A1680.16</v>
      </c>
      <c r="B169" s="34">
        <f t="shared" si="4"/>
        <v>0</v>
      </c>
      <c r="C169" s="34">
        <f t="shared" si="4"/>
        <v>0</v>
      </c>
      <c r="D169" s="34">
        <f t="shared" si="4"/>
        <v>0</v>
      </c>
    </row>
    <row r="170" spans="1:4" x14ac:dyDescent="0.25">
      <c r="A170" s="2" t="str">
        <f t="shared" si="4"/>
        <v>A1710.1</v>
      </c>
      <c r="B170" s="34">
        <f t="shared" si="4"/>
        <v>0</v>
      </c>
      <c r="C170" s="34">
        <f t="shared" si="4"/>
        <v>0</v>
      </c>
      <c r="D170" s="34">
        <f t="shared" si="4"/>
        <v>0</v>
      </c>
    </row>
    <row r="171" spans="1:4" x14ac:dyDescent="0.25">
      <c r="A171" s="2" t="str">
        <f t="shared" si="4"/>
        <v>A2010.15</v>
      </c>
      <c r="B171" s="34">
        <f t="shared" si="4"/>
        <v>0</v>
      </c>
      <c r="C171" s="34">
        <f t="shared" si="4"/>
        <v>0</v>
      </c>
      <c r="D171" s="34">
        <f t="shared" si="4"/>
        <v>0</v>
      </c>
    </row>
    <row r="172" spans="1:4" x14ac:dyDescent="0.25">
      <c r="A172" s="2" t="str">
        <f t="shared" si="4"/>
        <v>A2010.16</v>
      </c>
      <c r="B172" s="34">
        <f t="shared" si="4"/>
        <v>0</v>
      </c>
      <c r="C172" s="34">
        <f t="shared" si="4"/>
        <v>0</v>
      </c>
      <c r="D172" s="34">
        <f t="shared" si="4"/>
        <v>0</v>
      </c>
    </row>
    <row r="173" spans="1:4" x14ac:dyDescent="0.25">
      <c r="A173" s="2" t="str">
        <f t="shared" si="4"/>
        <v>A2020.15</v>
      </c>
      <c r="B173" s="34">
        <f t="shared" si="4"/>
        <v>0</v>
      </c>
      <c r="C173" s="34">
        <f t="shared" si="4"/>
        <v>0</v>
      </c>
      <c r="D173" s="34">
        <f t="shared" si="4"/>
        <v>0</v>
      </c>
    </row>
    <row r="174" spans="1:4" x14ac:dyDescent="0.25">
      <c r="A174" s="2" t="str">
        <f t="shared" si="4"/>
        <v>A2020.16</v>
      </c>
      <c r="B174" s="34">
        <f t="shared" si="4"/>
        <v>0</v>
      </c>
      <c r="C174" s="34">
        <f t="shared" si="4"/>
        <v>0</v>
      </c>
      <c r="D174" s="34">
        <f t="shared" si="4"/>
        <v>0</v>
      </c>
    </row>
    <row r="175" spans="1:4" x14ac:dyDescent="0.25">
      <c r="A175" s="2" t="str">
        <f t="shared" si="4"/>
        <v>A2040.15</v>
      </c>
      <c r="B175" s="34">
        <f t="shared" si="4"/>
        <v>0</v>
      </c>
      <c r="C175" s="34">
        <f t="shared" si="4"/>
        <v>0</v>
      </c>
      <c r="D175" s="34">
        <f t="shared" si="4"/>
        <v>0</v>
      </c>
    </row>
    <row r="176" spans="1:4" x14ac:dyDescent="0.25">
      <c r="A176" s="2" t="str">
        <f t="shared" si="4"/>
        <v>A2040.16</v>
      </c>
      <c r="B176" s="34">
        <f t="shared" si="4"/>
        <v>0</v>
      </c>
      <c r="C176" s="34">
        <f t="shared" si="4"/>
        <v>0</v>
      </c>
      <c r="D176" s="34">
        <f t="shared" si="4"/>
        <v>0</v>
      </c>
    </row>
    <row r="177" spans="1:4" x14ac:dyDescent="0.25">
      <c r="A177" s="2" t="str">
        <f t="shared" si="4"/>
        <v>A2060.15</v>
      </c>
      <c r="B177" s="34">
        <f t="shared" si="4"/>
        <v>0</v>
      </c>
      <c r="C177" s="34">
        <f t="shared" si="4"/>
        <v>0</v>
      </c>
      <c r="D177" s="34">
        <f t="shared" si="4"/>
        <v>0</v>
      </c>
    </row>
    <row r="178" spans="1:4" x14ac:dyDescent="0.25">
      <c r="A178" s="2" t="str">
        <f t="shared" si="4"/>
        <v>A2060.16</v>
      </c>
      <c r="B178" s="34">
        <f t="shared" si="4"/>
        <v>0</v>
      </c>
      <c r="C178" s="34">
        <f t="shared" si="4"/>
        <v>0</v>
      </c>
      <c r="D178" s="34">
        <f t="shared" si="4"/>
        <v>0</v>
      </c>
    </row>
    <row r="179" spans="1:4" x14ac:dyDescent="0.25">
      <c r="A179" s="2" t="str">
        <f t="shared" ref="A179:D189" si="5">+A36</f>
        <v>A2070.15</v>
      </c>
      <c r="B179" s="34">
        <f t="shared" si="5"/>
        <v>0</v>
      </c>
      <c r="C179" s="34">
        <f t="shared" si="5"/>
        <v>0</v>
      </c>
      <c r="D179" s="34">
        <f t="shared" si="5"/>
        <v>0</v>
      </c>
    </row>
    <row r="180" spans="1:4" x14ac:dyDescent="0.25">
      <c r="A180" s="2" t="str">
        <f t="shared" si="5"/>
        <v>A2070.16</v>
      </c>
      <c r="B180" s="34">
        <f t="shared" si="5"/>
        <v>0</v>
      </c>
      <c r="C180" s="34">
        <f t="shared" si="5"/>
        <v>0</v>
      </c>
      <c r="D180" s="34">
        <f t="shared" si="5"/>
        <v>0</v>
      </c>
    </row>
    <row r="181" spans="1:4" x14ac:dyDescent="0.25">
      <c r="A181" s="2" t="str">
        <f t="shared" si="5"/>
        <v>A2110.10</v>
      </c>
      <c r="B181" s="34">
        <f t="shared" si="5"/>
        <v>0</v>
      </c>
      <c r="C181" s="34">
        <f t="shared" si="5"/>
        <v>0</v>
      </c>
      <c r="D181" s="34">
        <f t="shared" si="5"/>
        <v>0</v>
      </c>
    </row>
    <row r="182" spans="1:4" x14ac:dyDescent="0.25">
      <c r="A182" s="2" t="str">
        <f t="shared" si="5"/>
        <v>A2110.11</v>
      </c>
      <c r="B182" s="34">
        <f t="shared" si="5"/>
        <v>0</v>
      </c>
      <c r="C182" s="34">
        <f t="shared" si="5"/>
        <v>0</v>
      </c>
      <c r="D182" s="34">
        <f t="shared" si="5"/>
        <v>0</v>
      </c>
    </row>
    <row r="183" spans="1:4" x14ac:dyDescent="0.25">
      <c r="A183" s="2" t="str">
        <f t="shared" si="5"/>
        <v>A2110.12 (K-3)</v>
      </c>
      <c r="B183" s="34">
        <f t="shared" si="5"/>
        <v>0</v>
      </c>
      <c r="C183" s="34">
        <f t="shared" si="5"/>
        <v>0</v>
      </c>
      <c r="D183" s="34">
        <f t="shared" si="5"/>
        <v>0</v>
      </c>
    </row>
    <row r="184" spans="1:4" x14ac:dyDescent="0.25">
      <c r="A184" s="2" t="str">
        <f t="shared" si="5"/>
        <v>A2110.12 (4-6)</v>
      </c>
      <c r="B184" s="34">
        <f t="shared" si="5"/>
        <v>0</v>
      </c>
      <c r="C184" s="34">
        <f t="shared" si="5"/>
        <v>0</v>
      </c>
      <c r="D184" s="34">
        <f t="shared" si="5"/>
        <v>0</v>
      </c>
    </row>
    <row r="185" spans="1:4" x14ac:dyDescent="0.25">
      <c r="A185" s="2" t="str">
        <f t="shared" si="5"/>
        <v>A2110.13</v>
      </c>
      <c r="B185" s="34">
        <f t="shared" si="5"/>
        <v>0</v>
      </c>
      <c r="C185" s="34">
        <f t="shared" si="5"/>
        <v>0</v>
      </c>
      <c r="D185" s="34">
        <f t="shared" si="5"/>
        <v>0</v>
      </c>
    </row>
    <row r="186" spans="1:4" x14ac:dyDescent="0.25">
      <c r="A186" s="2" t="str">
        <f t="shared" si="5"/>
        <v>A2110.14</v>
      </c>
      <c r="B186" s="34">
        <f t="shared" si="5"/>
        <v>0</v>
      </c>
      <c r="C186" s="34">
        <f t="shared" si="5"/>
        <v>0</v>
      </c>
      <c r="D186" s="34">
        <f t="shared" si="5"/>
        <v>0</v>
      </c>
    </row>
    <row r="187" spans="1:4" x14ac:dyDescent="0.25">
      <c r="A187" s="2" t="str">
        <f t="shared" si="5"/>
        <v>A2110.16</v>
      </c>
      <c r="B187" s="34">
        <f t="shared" si="5"/>
        <v>0</v>
      </c>
      <c r="C187" s="34">
        <f t="shared" si="5"/>
        <v>0</v>
      </c>
      <c r="D187" s="34">
        <f t="shared" si="5"/>
        <v>0</v>
      </c>
    </row>
    <row r="188" spans="1:4" x14ac:dyDescent="0.25">
      <c r="A188" s="2" t="str">
        <f t="shared" si="5"/>
        <v>A2250.15</v>
      </c>
      <c r="B188" s="34">
        <f t="shared" si="5"/>
        <v>0</v>
      </c>
      <c r="C188" s="34">
        <f t="shared" si="5"/>
        <v>0</v>
      </c>
      <c r="D188" s="34">
        <f t="shared" si="5"/>
        <v>0</v>
      </c>
    </row>
    <row r="189" spans="1:4" x14ac:dyDescent="0.25">
      <c r="A189" s="2" t="str">
        <f t="shared" si="5"/>
        <v>A2250.16</v>
      </c>
      <c r="B189" s="34">
        <f t="shared" si="5"/>
        <v>0</v>
      </c>
      <c r="C189" s="34">
        <f t="shared" si="5"/>
        <v>0</v>
      </c>
      <c r="D189" s="34">
        <f t="shared" si="5"/>
        <v>0</v>
      </c>
    </row>
    <row r="190" spans="1:4" x14ac:dyDescent="0.25">
      <c r="A190" s="2" t="str">
        <f t="shared" ref="A190:D205" si="6">+A55</f>
        <v>A2280.15</v>
      </c>
      <c r="B190" s="34">
        <f t="shared" si="6"/>
        <v>0</v>
      </c>
      <c r="C190" s="34">
        <f t="shared" si="6"/>
        <v>0</v>
      </c>
      <c r="D190" s="34">
        <f t="shared" si="6"/>
        <v>0</v>
      </c>
    </row>
    <row r="191" spans="1:4" x14ac:dyDescent="0.25">
      <c r="A191" s="2" t="str">
        <f t="shared" si="6"/>
        <v>A2280.16</v>
      </c>
      <c r="B191" s="34">
        <f t="shared" si="6"/>
        <v>0</v>
      </c>
      <c r="C191" s="34">
        <f t="shared" si="6"/>
        <v>0</v>
      </c>
      <c r="D191" s="34">
        <f t="shared" si="6"/>
        <v>0</v>
      </c>
    </row>
    <row r="192" spans="1:4" x14ac:dyDescent="0.25">
      <c r="A192" s="2" t="str">
        <f t="shared" si="6"/>
        <v>A2330.15</v>
      </c>
      <c r="B192" s="34">
        <f t="shared" si="6"/>
        <v>0</v>
      </c>
      <c r="C192" s="34">
        <f t="shared" si="6"/>
        <v>0</v>
      </c>
      <c r="D192" s="34">
        <f t="shared" si="6"/>
        <v>0</v>
      </c>
    </row>
    <row r="193" spans="1:4" x14ac:dyDescent="0.25">
      <c r="A193" s="2" t="str">
        <f t="shared" si="6"/>
        <v>A2230.16</v>
      </c>
      <c r="B193" s="34">
        <f t="shared" si="6"/>
        <v>0</v>
      </c>
      <c r="C193" s="34">
        <f t="shared" si="6"/>
        <v>0</v>
      </c>
      <c r="D193" s="34">
        <f t="shared" si="6"/>
        <v>0</v>
      </c>
    </row>
    <row r="194" spans="1:4" x14ac:dyDescent="0.25">
      <c r="A194" s="2" t="str">
        <f t="shared" si="6"/>
        <v>A2610.15</v>
      </c>
      <c r="B194" s="34">
        <f t="shared" si="6"/>
        <v>0</v>
      </c>
      <c r="C194" s="34">
        <f t="shared" si="6"/>
        <v>0</v>
      </c>
      <c r="D194" s="34">
        <f t="shared" si="6"/>
        <v>0</v>
      </c>
    </row>
    <row r="195" spans="1:4" x14ac:dyDescent="0.25">
      <c r="A195" s="2" t="str">
        <f t="shared" si="6"/>
        <v>A2610.16</v>
      </c>
      <c r="B195" s="34">
        <f t="shared" si="6"/>
        <v>0</v>
      </c>
      <c r="C195" s="34">
        <f t="shared" si="6"/>
        <v>0</v>
      </c>
      <c r="D195" s="34">
        <f t="shared" si="6"/>
        <v>0</v>
      </c>
    </row>
    <row r="196" spans="1:4" x14ac:dyDescent="0.25">
      <c r="A196" s="2" t="str">
        <f t="shared" si="6"/>
        <v>A2620.15</v>
      </c>
      <c r="B196" s="34">
        <f t="shared" si="6"/>
        <v>0</v>
      </c>
      <c r="C196" s="34">
        <f t="shared" si="6"/>
        <v>0</v>
      </c>
      <c r="D196" s="34">
        <f t="shared" si="6"/>
        <v>0</v>
      </c>
    </row>
    <row r="197" spans="1:4" x14ac:dyDescent="0.25">
      <c r="A197" s="2" t="str">
        <f t="shared" si="6"/>
        <v>A2620.16</v>
      </c>
      <c r="B197" s="34">
        <f t="shared" si="6"/>
        <v>0</v>
      </c>
      <c r="C197" s="34">
        <f t="shared" si="6"/>
        <v>0</v>
      </c>
      <c r="D197" s="34">
        <f t="shared" si="6"/>
        <v>0</v>
      </c>
    </row>
    <row r="198" spans="1:4" x14ac:dyDescent="0.25">
      <c r="A198" s="2" t="str">
        <f t="shared" si="6"/>
        <v>A2630.15</v>
      </c>
      <c r="B198" s="34">
        <f t="shared" si="6"/>
        <v>0</v>
      </c>
      <c r="C198" s="34">
        <f t="shared" si="6"/>
        <v>0</v>
      </c>
      <c r="D198" s="34">
        <f t="shared" si="6"/>
        <v>0</v>
      </c>
    </row>
    <row r="199" spans="1:4" x14ac:dyDescent="0.25">
      <c r="A199" s="2" t="str">
        <f t="shared" si="6"/>
        <v>A2630.16</v>
      </c>
      <c r="B199" s="34">
        <f t="shared" si="6"/>
        <v>0</v>
      </c>
      <c r="C199" s="34">
        <f t="shared" si="6"/>
        <v>0</v>
      </c>
      <c r="D199" s="34">
        <f t="shared" si="6"/>
        <v>0</v>
      </c>
    </row>
    <row r="200" spans="1:4" x14ac:dyDescent="0.25">
      <c r="A200" s="2" t="str">
        <f t="shared" si="6"/>
        <v>A2805.15</v>
      </c>
      <c r="B200" s="34">
        <f t="shared" si="6"/>
        <v>0</v>
      </c>
      <c r="C200" s="34">
        <f t="shared" si="6"/>
        <v>0</v>
      </c>
      <c r="D200" s="34">
        <f t="shared" si="6"/>
        <v>0</v>
      </c>
    </row>
    <row r="201" spans="1:4" x14ac:dyDescent="0.25">
      <c r="A201" s="2" t="str">
        <f t="shared" si="6"/>
        <v>A2805.16</v>
      </c>
      <c r="B201" s="34">
        <f t="shared" si="6"/>
        <v>0</v>
      </c>
      <c r="C201" s="34">
        <f t="shared" si="6"/>
        <v>0</v>
      </c>
      <c r="D201" s="34">
        <f t="shared" si="6"/>
        <v>0</v>
      </c>
    </row>
    <row r="202" spans="1:4" x14ac:dyDescent="0.25">
      <c r="A202" s="2" t="str">
        <f t="shared" si="6"/>
        <v>A2810.15</v>
      </c>
      <c r="B202" s="34">
        <f t="shared" si="6"/>
        <v>0</v>
      </c>
      <c r="C202" s="34">
        <f t="shared" si="6"/>
        <v>0</v>
      </c>
      <c r="D202" s="34">
        <f t="shared" si="6"/>
        <v>0</v>
      </c>
    </row>
    <row r="203" spans="1:4" x14ac:dyDescent="0.25">
      <c r="A203" s="2" t="str">
        <f t="shared" si="6"/>
        <v>A2810.16</v>
      </c>
      <c r="B203" s="34">
        <f t="shared" si="6"/>
        <v>0</v>
      </c>
      <c r="C203" s="34">
        <f t="shared" si="6"/>
        <v>0</v>
      </c>
      <c r="D203" s="34">
        <f t="shared" si="6"/>
        <v>0</v>
      </c>
    </row>
    <row r="204" spans="1:4" x14ac:dyDescent="0.25">
      <c r="A204" s="2" t="str">
        <f t="shared" si="6"/>
        <v>A2815.15</v>
      </c>
      <c r="B204" s="34">
        <f t="shared" si="6"/>
        <v>0</v>
      </c>
      <c r="C204" s="34">
        <f t="shared" si="6"/>
        <v>0</v>
      </c>
      <c r="D204" s="34">
        <f t="shared" si="6"/>
        <v>0</v>
      </c>
    </row>
    <row r="205" spans="1:4" x14ac:dyDescent="0.25">
      <c r="A205" s="2" t="str">
        <f t="shared" si="6"/>
        <v>A2815.16</v>
      </c>
      <c r="B205" s="34">
        <f t="shared" si="6"/>
        <v>0</v>
      </c>
      <c r="C205" s="34">
        <f t="shared" si="6"/>
        <v>0</v>
      </c>
      <c r="D205" s="34">
        <f t="shared" si="6"/>
        <v>0</v>
      </c>
    </row>
    <row r="206" spans="1:4" x14ac:dyDescent="0.25">
      <c r="A206" s="2" t="str">
        <f t="shared" ref="A206:D221" si="7">+A71</f>
        <v>A2820.15</v>
      </c>
      <c r="B206" s="34">
        <f t="shared" si="7"/>
        <v>0</v>
      </c>
      <c r="C206" s="34">
        <f t="shared" si="7"/>
        <v>0</v>
      </c>
      <c r="D206" s="34">
        <f t="shared" si="7"/>
        <v>0</v>
      </c>
    </row>
    <row r="207" spans="1:4" x14ac:dyDescent="0.25">
      <c r="A207" s="2" t="str">
        <f t="shared" si="7"/>
        <v>A2820.16</v>
      </c>
      <c r="B207" s="34">
        <f t="shared" si="7"/>
        <v>0</v>
      </c>
      <c r="C207" s="34">
        <f t="shared" si="7"/>
        <v>0</v>
      </c>
      <c r="D207" s="34">
        <f t="shared" si="7"/>
        <v>0</v>
      </c>
    </row>
    <row r="208" spans="1:4" x14ac:dyDescent="0.25">
      <c r="A208" s="2" t="str">
        <f t="shared" si="7"/>
        <v>A2825.15</v>
      </c>
      <c r="B208" s="34">
        <f t="shared" si="7"/>
        <v>0</v>
      </c>
      <c r="C208" s="34">
        <f t="shared" si="7"/>
        <v>0</v>
      </c>
      <c r="D208" s="34">
        <f t="shared" si="7"/>
        <v>0</v>
      </c>
    </row>
    <row r="209" spans="1:4" x14ac:dyDescent="0.25">
      <c r="A209" s="2" t="str">
        <f t="shared" si="7"/>
        <v>A2825.16</v>
      </c>
      <c r="B209" s="34">
        <f t="shared" si="7"/>
        <v>0</v>
      </c>
      <c r="C209" s="34">
        <f t="shared" si="7"/>
        <v>0</v>
      </c>
      <c r="D209" s="34">
        <f t="shared" si="7"/>
        <v>0</v>
      </c>
    </row>
    <row r="210" spans="1:4" x14ac:dyDescent="0.25">
      <c r="A210" s="2" t="str">
        <f t="shared" si="7"/>
        <v>A2830.15</v>
      </c>
      <c r="B210" s="34">
        <f t="shared" si="7"/>
        <v>0</v>
      </c>
      <c r="C210" s="34">
        <f t="shared" si="7"/>
        <v>0</v>
      </c>
      <c r="D210" s="34">
        <f t="shared" si="7"/>
        <v>0</v>
      </c>
    </row>
    <row r="211" spans="1:4" x14ac:dyDescent="0.25">
      <c r="A211" s="2" t="str">
        <f t="shared" si="7"/>
        <v>A2830.16</v>
      </c>
      <c r="B211" s="34">
        <f t="shared" si="7"/>
        <v>0</v>
      </c>
      <c r="C211" s="34">
        <f t="shared" si="7"/>
        <v>0</v>
      </c>
      <c r="D211" s="34">
        <f t="shared" si="7"/>
        <v>0</v>
      </c>
    </row>
    <row r="212" spans="1:4" x14ac:dyDescent="0.25">
      <c r="A212" s="2" t="str">
        <f t="shared" si="7"/>
        <v>A2850.15</v>
      </c>
      <c r="B212" s="34">
        <f t="shared" si="7"/>
        <v>0</v>
      </c>
      <c r="C212" s="34">
        <f t="shared" si="7"/>
        <v>0</v>
      </c>
      <c r="D212" s="34">
        <f t="shared" si="7"/>
        <v>0</v>
      </c>
    </row>
    <row r="213" spans="1:4" x14ac:dyDescent="0.25">
      <c r="A213" s="2" t="str">
        <f t="shared" si="7"/>
        <v>A2850.16</v>
      </c>
      <c r="B213" s="34">
        <f t="shared" si="7"/>
        <v>0</v>
      </c>
      <c r="C213" s="34">
        <f t="shared" si="7"/>
        <v>0</v>
      </c>
      <c r="D213" s="34">
        <f t="shared" si="7"/>
        <v>0</v>
      </c>
    </row>
    <row r="214" spans="1:4" x14ac:dyDescent="0.25">
      <c r="A214" s="2" t="str">
        <f t="shared" si="7"/>
        <v>A2855.15</v>
      </c>
      <c r="B214" s="34">
        <f t="shared" si="7"/>
        <v>0</v>
      </c>
      <c r="C214" s="34">
        <f t="shared" si="7"/>
        <v>0</v>
      </c>
      <c r="D214" s="34">
        <f t="shared" si="7"/>
        <v>0</v>
      </c>
    </row>
    <row r="215" spans="1:4" x14ac:dyDescent="0.25">
      <c r="A215" s="2" t="str">
        <f t="shared" si="7"/>
        <v>A2855.16</v>
      </c>
      <c r="B215" s="34">
        <f t="shared" si="7"/>
        <v>0</v>
      </c>
      <c r="C215" s="34">
        <f t="shared" si="7"/>
        <v>0</v>
      </c>
      <c r="D215" s="34">
        <f t="shared" si="7"/>
        <v>0</v>
      </c>
    </row>
    <row r="216" spans="1:4" x14ac:dyDescent="0.25">
      <c r="A216" s="2" t="str">
        <f t="shared" si="7"/>
        <v>A2870.16</v>
      </c>
      <c r="B216" s="34">
        <f t="shared" si="7"/>
        <v>0</v>
      </c>
      <c r="C216" s="34">
        <f t="shared" si="7"/>
        <v>0</v>
      </c>
      <c r="D216" s="34">
        <f t="shared" si="7"/>
        <v>0</v>
      </c>
    </row>
    <row r="217" spans="1:4" x14ac:dyDescent="0.25">
      <c r="A217" s="2" t="str">
        <f t="shared" si="7"/>
        <v>A5510.15</v>
      </c>
      <c r="B217" s="34">
        <f t="shared" si="7"/>
        <v>0</v>
      </c>
      <c r="C217" s="34">
        <f t="shared" si="7"/>
        <v>0</v>
      </c>
      <c r="D217" s="34">
        <f t="shared" si="7"/>
        <v>0</v>
      </c>
    </row>
    <row r="218" spans="1:4" x14ac:dyDescent="0.25">
      <c r="A218" s="2" t="str">
        <f t="shared" si="7"/>
        <v>A5510.16 (Excluding Trans Supv Office)</v>
      </c>
      <c r="B218" s="34">
        <f t="shared" si="7"/>
        <v>0</v>
      </c>
      <c r="C218" s="34">
        <f t="shared" si="7"/>
        <v>0</v>
      </c>
      <c r="D218" s="34">
        <f t="shared" si="7"/>
        <v>0</v>
      </c>
    </row>
    <row r="219" spans="1:4" x14ac:dyDescent="0.25">
      <c r="A219" s="2" t="str">
        <f t="shared" si="7"/>
        <v>A5510.16 (Trans Supv Office)</v>
      </c>
      <c r="B219" s="34">
        <f t="shared" si="7"/>
        <v>0</v>
      </c>
      <c r="C219" s="34">
        <f t="shared" si="7"/>
        <v>0</v>
      </c>
      <c r="D219" s="34">
        <f t="shared" si="7"/>
        <v>0</v>
      </c>
    </row>
    <row r="220" spans="1:4" x14ac:dyDescent="0.25">
      <c r="A220" s="2" t="str">
        <f t="shared" si="7"/>
        <v>A5530.16</v>
      </c>
      <c r="B220" s="34">
        <f t="shared" si="7"/>
        <v>0</v>
      </c>
      <c r="C220" s="34">
        <f t="shared" si="7"/>
        <v>0</v>
      </c>
      <c r="D220" s="34">
        <f t="shared" si="7"/>
        <v>0</v>
      </c>
    </row>
    <row r="221" spans="1:4" x14ac:dyDescent="0.25">
      <c r="A221" s="2" t="str">
        <f t="shared" si="7"/>
        <v>A7140.15</v>
      </c>
      <c r="B221" s="34">
        <f t="shared" si="7"/>
        <v>0</v>
      </c>
      <c r="C221" s="34">
        <f t="shared" si="7"/>
        <v>0</v>
      </c>
      <c r="D221" s="34">
        <f t="shared" si="7"/>
        <v>0</v>
      </c>
    </row>
    <row r="222" spans="1:4" x14ac:dyDescent="0.25">
      <c r="A222" s="2" t="str">
        <f t="shared" ref="A222:D227" si="8">+A87</f>
        <v>A7140.16</v>
      </c>
      <c r="B222" s="34">
        <f t="shared" si="8"/>
        <v>0</v>
      </c>
      <c r="C222" s="34">
        <f t="shared" si="8"/>
        <v>0</v>
      </c>
      <c r="D222" s="34">
        <f t="shared" si="8"/>
        <v>0</v>
      </c>
    </row>
    <row r="223" spans="1:4" x14ac:dyDescent="0.25">
      <c r="A223" s="2" t="str">
        <f t="shared" si="8"/>
        <v>A7310.15</v>
      </c>
      <c r="B223" s="34">
        <f t="shared" si="8"/>
        <v>0</v>
      </c>
      <c r="C223" s="34">
        <f t="shared" si="8"/>
        <v>0</v>
      </c>
      <c r="D223" s="34">
        <f t="shared" si="8"/>
        <v>0</v>
      </c>
    </row>
    <row r="224" spans="1:4" x14ac:dyDescent="0.25">
      <c r="A224" s="2" t="str">
        <f t="shared" si="8"/>
        <v>A7310.16</v>
      </c>
      <c r="B224" s="34">
        <f t="shared" si="8"/>
        <v>0</v>
      </c>
      <c r="C224" s="34">
        <f t="shared" si="8"/>
        <v>0</v>
      </c>
      <c r="D224" s="34">
        <f t="shared" si="8"/>
        <v>0</v>
      </c>
    </row>
    <row r="225" spans="1:4" x14ac:dyDescent="0.25">
      <c r="A225" s="2" t="str">
        <f t="shared" si="8"/>
        <v>A8060.15</v>
      </c>
      <c r="B225" s="34">
        <f t="shared" si="8"/>
        <v>0</v>
      </c>
      <c r="C225" s="34">
        <f t="shared" si="8"/>
        <v>0</v>
      </c>
      <c r="D225" s="34">
        <f t="shared" si="8"/>
        <v>0</v>
      </c>
    </row>
    <row r="226" spans="1:4" x14ac:dyDescent="0.25">
      <c r="A226" s="2" t="str">
        <f t="shared" si="8"/>
        <v>A8060.16</v>
      </c>
      <c r="B226" s="34">
        <f t="shared" si="8"/>
        <v>0</v>
      </c>
      <c r="C226" s="34">
        <f t="shared" si="8"/>
        <v>0</v>
      </c>
      <c r="D226" s="34">
        <f t="shared" si="8"/>
        <v>0</v>
      </c>
    </row>
    <row r="227" spans="1:4" x14ac:dyDescent="0.25">
      <c r="A227" s="2" t="str">
        <f t="shared" si="8"/>
        <v>A8070.16</v>
      </c>
      <c r="B227" s="34">
        <f t="shared" si="8"/>
        <v>0</v>
      </c>
      <c r="C227" s="34">
        <f t="shared" si="8"/>
        <v>0</v>
      </c>
      <c r="D227" s="34">
        <f t="shared" si="8"/>
        <v>0</v>
      </c>
    </row>
    <row r="228" spans="1:4" x14ac:dyDescent="0.25">
      <c r="A228" s="2"/>
      <c r="B228" s="34"/>
      <c r="C228" s="34"/>
      <c r="D228" s="34"/>
    </row>
    <row r="229" spans="1:4" ht="15.75" thickBot="1" x14ac:dyDescent="0.3">
      <c r="A229" s="2" t="s">
        <v>158</v>
      </c>
      <c r="B229" s="35">
        <f>SUM(B146:B228)</f>
        <v>0</v>
      </c>
      <c r="C229" s="35">
        <f>SUM(C146:C228)</f>
        <v>0</v>
      </c>
      <c r="D229" s="35">
        <f>SUM(D146:D228)</f>
        <v>0</v>
      </c>
    </row>
    <row r="230" spans="1:4" ht="15.75" thickTop="1" x14ac:dyDescent="0.25">
      <c r="A230" s="2"/>
      <c r="B230" s="46"/>
      <c r="C230" s="46"/>
      <c r="D230" s="46"/>
    </row>
    <row r="231" spans="1:4" ht="30" x14ac:dyDescent="0.25">
      <c r="A231" s="11" t="s">
        <v>83</v>
      </c>
      <c r="B231" s="20" t="s">
        <v>66</v>
      </c>
      <c r="C231" s="20" t="s">
        <v>67</v>
      </c>
      <c r="D231" s="20" t="s">
        <v>68</v>
      </c>
    </row>
    <row r="232" spans="1:4" x14ac:dyDescent="0.25">
      <c r="A232" s="2" t="s">
        <v>45</v>
      </c>
      <c r="B232" s="34">
        <f>+B143</f>
        <v>0</v>
      </c>
      <c r="C232" s="34">
        <f t="shared" ref="C232:D232" si="9">+C143</f>
        <v>0</v>
      </c>
      <c r="D232" s="34">
        <f t="shared" si="9"/>
        <v>0</v>
      </c>
    </row>
    <row r="233" spans="1:4" x14ac:dyDescent="0.25">
      <c r="A233" s="2" t="s">
        <v>46</v>
      </c>
      <c r="B233" s="34">
        <f>+B229</f>
        <v>0</v>
      </c>
      <c r="C233" s="34">
        <f t="shared" ref="C233:D233" si="10">+C229</f>
        <v>0</v>
      </c>
      <c r="D233" s="34">
        <f t="shared" si="10"/>
        <v>0</v>
      </c>
    </row>
    <row r="234" spans="1:4" x14ac:dyDescent="0.25">
      <c r="A234" s="2" t="s">
        <v>159</v>
      </c>
      <c r="B234" s="10" t="e">
        <f>+ROUND((B232/B233),4)</f>
        <v>#DIV/0!</v>
      </c>
      <c r="C234" s="10" t="e">
        <f t="shared" ref="C234:D234" si="11">+ROUND((C232/C233),4)</f>
        <v>#DIV/0!</v>
      </c>
      <c r="D234" s="10" t="e">
        <f t="shared" si="11"/>
        <v>#DIV/0!</v>
      </c>
    </row>
    <row r="235" spans="1:4" x14ac:dyDescent="0.25">
      <c r="A235" s="2"/>
      <c r="B235" s="2"/>
      <c r="C235" s="2"/>
      <c r="D235" s="2"/>
    </row>
    <row r="236" spans="1:4" x14ac:dyDescent="0.25">
      <c r="A236" s="2" t="s">
        <v>47</v>
      </c>
      <c r="B236" s="2"/>
      <c r="C236" s="2"/>
      <c r="D236" s="2"/>
    </row>
    <row r="237" spans="1:4" x14ac:dyDescent="0.25">
      <c r="A237" s="2" t="str">
        <f>+A93</f>
        <v>A9098.0</v>
      </c>
      <c r="B237" s="34">
        <f t="shared" ref="B237:D237" si="12">+B93</f>
        <v>0</v>
      </c>
      <c r="C237" s="34">
        <f t="shared" si="12"/>
        <v>0</v>
      </c>
      <c r="D237" s="34">
        <f t="shared" si="12"/>
        <v>0</v>
      </c>
    </row>
    <row r="238" spans="1:4" x14ac:dyDescent="0.25">
      <c r="A238" s="2"/>
      <c r="B238" s="34"/>
      <c r="C238" s="34"/>
      <c r="D238" s="34"/>
    </row>
    <row r="239" spans="1:4" x14ac:dyDescent="0.25">
      <c r="A239" s="2" t="s">
        <v>159</v>
      </c>
      <c r="B239" s="34" t="e">
        <f>B234*B237</f>
        <v>#DIV/0!</v>
      </c>
      <c r="C239" s="34" t="e">
        <f t="shared" ref="C239:D239" si="13">C234*C237</f>
        <v>#DIV/0!</v>
      </c>
      <c r="D239" s="34" t="e">
        <f t="shared" si="13"/>
        <v>#DIV/0!</v>
      </c>
    </row>
    <row r="240" spans="1:4" x14ac:dyDescent="0.25">
      <c r="A240" s="2"/>
      <c r="B240" s="46"/>
      <c r="C240" s="46"/>
      <c r="D240" s="46"/>
    </row>
    <row r="241" spans="1:11" ht="9" customHeight="1" thickBot="1" x14ac:dyDescent="0.3">
      <c r="A241" s="2"/>
      <c r="B241" s="2"/>
      <c r="C241" s="2"/>
      <c r="D241" s="2"/>
    </row>
    <row r="242" spans="1:11" ht="42.75" customHeight="1" thickBot="1" x14ac:dyDescent="0.4">
      <c r="A242" s="43" t="s">
        <v>51</v>
      </c>
      <c r="B242" s="39" t="s">
        <v>81</v>
      </c>
      <c r="C242" s="39" t="s">
        <v>80</v>
      </c>
      <c r="D242" s="40" t="s">
        <v>80</v>
      </c>
      <c r="F242" s="179" t="s">
        <v>209</v>
      </c>
      <c r="G242" s="180"/>
      <c r="H242" s="180"/>
      <c r="I242" s="180"/>
      <c r="J242" s="180"/>
      <c r="K242" s="180"/>
    </row>
    <row r="243" spans="1:11" x14ac:dyDescent="0.25">
      <c r="A243" s="16" t="s">
        <v>57</v>
      </c>
      <c r="B243" s="22" t="s">
        <v>66</v>
      </c>
      <c r="C243" s="22" t="s">
        <v>67</v>
      </c>
      <c r="D243" s="22" t="s">
        <v>68</v>
      </c>
    </row>
    <row r="244" spans="1:11" x14ac:dyDescent="0.25">
      <c r="A244" s="12" t="s">
        <v>48</v>
      </c>
      <c r="B244" s="12"/>
      <c r="C244" s="12"/>
      <c r="D244" s="12"/>
      <c r="E244" t="s">
        <v>75</v>
      </c>
    </row>
    <row r="245" spans="1:11" x14ac:dyDescent="0.25">
      <c r="A245" s="12" t="s">
        <v>74</v>
      </c>
      <c r="B245" s="36" t="e">
        <f>+B239</f>
        <v>#DIV/0!</v>
      </c>
      <c r="C245" s="36" t="e">
        <f>+C239</f>
        <v>#DIV/0!</v>
      </c>
      <c r="D245" s="36" t="e">
        <f>+D239</f>
        <v>#DIV/0!</v>
      </c>
      <c r="E245" s="50" t="s">
        <v>181</v>
      </c>
      <c r="F245" s="50"/>
    </row>
    <row r="246" spans="1:11" x14ac:dyDescent="0.25">
      <c r="A246" s="12" t="s">
        <v>41</v>
      </c>
      <c r="B246" s="36"/>
      <c r="C246" s="36"/>
      <c r="D246" s="36"/>
      <c r="E246" s="50"/>
      <c r="F246" s="50"/>
    </row>
    <row r="247" spans="1:11" x14ac:dyDescent="0.25">
      <c r="A247" s="12" t="str">
        <f t="shared" ref="A247:D256" si="14">+A45</f>
        <v>A2250.15</v>
      </c>
      <c r="B247" s="36">
        <f t="shared" si="14"/>
        <v>0</v>
      </c>
      <c r="C247" s="36">
        <f t="shared" si="14"/>
        <v>0</v>
      </c>
      <c r="D247" s="36">
        <f t="shared" si="14"/>
        <v>0</v>
      </c>
      <c r="E247" s="50" t="s">
        <v>160</v>
      </c>
      <c r="F247" s="50"/>
    </row>
    <row r="248" spans="1:11" x14ac:dyDescent="0.25">
      <c r="A248" s="12" t="str">
        <f t="shared" si="14"/>
        <v>A2250.16</v>
      </c>
      <c r="B248" s="36">
        <f t="shared" si="14"/>
        <v>0</v>
      </c>
      <c r="C248" s="36">
        <f t="shared" si="14"/>
        <v>0</v>
      </c>
      <c r="D248" s="36">
        <f t="shared" si="14"/>
        <v>0</v>
      </c>
      <c r="E248" s="50" t="s">
        <v>161</v>
      </c>
      <c r="F248" s="50"/>
    </row>
    <row r="249" spans="1:11" x14ac:dyDescent="0.25">
      <c r="A249" s="12" t="str">
        <f t="shared" si="14"/>
        <v>A2250.2</v>
      </c>
      <c r="B249" s="36">
        <f t="shared" si="14"/>
        <v>0</v>
      </c>
      <c r="C249" s="36">
        <f t="shared" si="14"/>
        <v>0</v>
      </c>
      <c r="D249" s="36">
        <f t="shared" si="14"/>
        <v>0</v>
      </c>
      <c r="E249" s="50" t="s">
        <v>162</v>
      </c>
      <c r="F249" s="50"/>
    </row>
    <row r="250" spans="1:11" x14ac:dyDescent="0.25">
      <c r="A250" s="12" t="str">
        <f t="shared" si="14"/>
        <v>A2250.4</v>
      </c>
      <c r="B250" s="36">
        <f t="shared" si="14"/>
        <v>0</v>
      </c>
      <c r="C250" s="36">
        <f t="shared" si="14"/>
        <v>0</v>
      </c>
      <c r="D250" s="36">
        <f t="shared" si="14"/>
        <v>0</v>
      </c>
      <c r="E250" s="50" t="s">
        <v>163</v>
      </c>
      <c r="F250" s="50"/>
    </row>
    <row r="251" spans="1:11" x14ac:dyDescent="0.25">
      <c r="A251" s="12" t="str">
        <f t="shared" si="14"/>
        <v>A2250.45</v>
      </c>
      <c r="B251" s="36">
        <f t="shared" si="14"/>
        <v>0</v>
      </c>
      <c r="C251" s="36">
        <f t="shared" si="14"/>
        <v>0</v>
      </c>
      <c r="D251" s="36">
        <f t="shared" si="14"/>
        <v>0</v>
      </c>
      <c r="E251" s="50" t="s">
        <v>164</v>
      </c>
      <c r="F251" s="50"/>
    </row>
    <row r="252" spans="1:11" x14ac:dyDescent="0.25">
      <c r="A252" s="12" t="str">
        <f t="shared" si="14"/>
        <v>A2250.471</v>
      </c>
      <c r="B252" s="36">
        <f t="shared" si="14"/>
        <v>0</v>
      </c>
      <c r="C252" s="36">
        <f t="shared" si="14"/>
        <v>0</v>
      </c>
      <c r="D252" s="36">
        <f t="shared" si="14"/>
        <v>0</v>
      </c>
      <c r="E252" s="50" t="s">
        <v>165</v>
      </c>
      <c r="F252" s="50"/>
    </row>
    <row r="253" spans="1:11" x14ac:dyDescent="0.25">
      <c r="A253" s="12" t="str">
        <f t="shared" si="14"/>
        <v>A2250.472</v>
      </c>
      <c r="B253" s="36">
        <f t="shared" si="14"/>
        <v>0</v>
      </c>
      <c r="C253" s="36">
        <f t="shared" si="14"/>
        <v>0</v>
      </c>
      <c r="D253" s="36">
        <f t="shared" si="14"/>
        <v>0</v>
      </c>
      <c r="E253" s="50" t="s">
        <v>166</v>
      </c>
      <c r="F253" s="50"/>
    </row>
    <row r="254" spans="1:11" x14ac:dyDescent="0.25">
      <c r="A254" s="12" t="str">
        <f t="shared" si="14"/>
        <v>A2250.473</v>
      </c>
      <c r="B254" s="36">
        <f t="shared" si="14"/>
        <v>0</v>
      </c>
      <c r="C254" s="36">
        <f t="shared" si="14"/>
        <v>0</v>
      </c>
      <c r="D254" s="36">
        <f t="shared" si="14"/>
        <v>0</v>
      </c>
      <c r="E254" s="50" t="s">
        <v>167</v>
      </c>
      <c r="F254" s="50"/>
    </row>
    <row r="255" spans="1:11" x14ac:dyDescent="0.25">
      <c r="A255" s="12" t="str">
        <f t="shared" si="14"/>
        <v>A2250.48</v>
      </c>
      <c r="B255" s="36">
        <f t="shared" si="14"/>
        <v>0</v>
      </c>
      <c r="C255" s="36">
        <f t="shared" si="14"/>
        <v>0</v>
      </c>
      <c r="D255" s="36">
        <f t="shared" si="14"/>
        <v>0</v>
      </c>
      <c r="E255" s="50" t="s">
        <v>168</v>
      </c>
      <c r="F255" s="50"/>
    </row>
    <row r="256" spans="1:11" x14ac:dyDescent="0.25">
      <c r="A256" s="12" t="str">
        <f t="shared" si="14"/>
        <v>A2250.49</v>
      </c>
      <c r="B256" s="36">
        <f t="shared" si="14"/>
        <v>0</v>
      </c>
      <c r="C256" s="36">
        <f t="shared" si="14"/>
        <v>0</v>
      </c>
      <c r="D256" s="36">
        <f t="shared" si="14"/>
        <v>0</v>
      </c>
      <c r="E256" s="50" t="s">
        <v>169</v>
      </c>
      <c r="F256" s="50"/>
    </row>
    <row r="257" spans="1:6" x14ac:dyDescent="0.25">
      <c r="A257" s="12" t="str">
        <f t="shared" ref="A257:D272" si="15">+A94</f>
        <v>F2253.15</v>
      </c>
      <c r="B257" s="36">
        <f t="shared" si="15"/>
        <v>0</v>
      </c>
      <c r="C257" s="36">
        <f t="shared" si="15"/>
        <v>0</v>
      </c>
      <c r="D257" s="36">
        <f t="shared" si="15"/>
        <v>0</v>
      </c>
      <c r="E257" s="50" t="s">
        <v>170</v>
      </c>
      <c r="F257" s="50"/>
    </row>
    <row r="258" spans="1:6" x14ac:dyDescent="0.25">
      <c r="A258" s="12" t="str">
        <f t="shared" si="15"/>
        <v>F2253.16</v>
      </c>
      <c r="B258" s="36">
        <f t="shared" si="15"/>
        <v>0</v>
      </c>
      <c r="C258" s="36">
        <f t="shared" si="15"/>
        <v>0</v>
      </c>
      <c r="D258" s="36">
        <f t="shared" si="15"/>
        <v>0</v>
      </c>
      <c r="E258" s="50" t="s">
        <v>171</v>
      </c>
      <c r="F258" s="50"/>
    </row>
    <row r="259" spans="1:6" x14ac:dyDescent="0.25">
      <c r="A259" s="12" t="str">
        <f t="shared" si="15"/>
        <v>F2253.2</v>
      </c>
      <c r="B259" s="36">
        <f t="shared" si="15"/>
        <v>0</v>
      </c>
      <c r="C259" s="36">
        <f t="shared" si="15"/>
        <v>0</v>
      </c>
      <c r="D259" s="36">
        <f t="shared" si="15"/>
        <v>0</v>
      </c>
      <c r="E259" s="50" t="s">
        <v>172</v>
      </c>
      <c r="F259" s="50"/>
    </row>
    <row r="260" spans="1:6" x14ac:dyDescent="0.25">
      <c r="A260" s="12" t="str">
        <f t="shared" si="15"/>
        <v>F2253.4</v>
      </c>
      <c r="B260" s="36">
        <f t="shared" si="15"/>
        <v>0</v>
      </c>
      <c r="C260" s="36">
        <f t="shared" si="15"/>
        <v>0</v>
      </c>
      <c r="D260" s="36">
        <f t="shared" si="15"/>
        <v>0</v>
      </c>
      <c r="E260" s="50" t="s">
        <v>173</v>
      </c>
      <c r="F260" s="50"/>
    </row>
    <row r="261" spans="1:6" x14ac:dyDescent="0.25">
      <c r="A261" s="12" t="str">
        <f t="shared" si="15"/>
        <v>F2253.45</v>
      </c>
      <c r="B261" s="36">
        <f t="shared" si="15"/>
        <v>0</v>
      </c>
      <c r="C261" s="36">
        <f t="shared" si="15"/>
        <v>0</v>
      </c>
      <c r="D261" s="36">
        <f t="shared" si="15"/>
        <v>0</v>
      </c>
      <c r="E261" s="50" t="s">
        <v>174</v>
      </c>
      <c r="F261" s="50"/>
    </row>
    <row r="262" spans="1:6" x14ac:dyDescent="0.25">
      <c r="A262" s="12" t="str">
        <f t="shared" si="15"/>
        <v>F2253.471</v>
      </c>
      <c r="B262" s="36">
        <f t="shared" si="15"/>
        <v>0</v>
      </c>
      <c r="C262" s="36">
        <f t="shared" si="15"/>
        <v>0</v>
      </c>
      <c r="D262" s="36">
        <f t="shared" si="15"/>
        <v>0</v>
      </c>
      <c r="E262" s="50" t="s">
        <v>175</v>
      </c>
      <c r="F262" s="50"/>
    </row>
    <row r="263" spans="1:6" x14ac:dyDescent="0.25">
      <c r="A263" s="12" t="str">
        <f t="shared" si="15"/>
        <v>F2253.472</v>
      </c>
      <c r="B263" s="36">
        <f t="shared" si="15"/>
        <v>0</v>
      </c>
      <c r="C263" s="36">
        <f t="shared" si="15"/>
        <v>0</v>
      </c>
      <c r="D263" s="36">
        <f t="shared" si="15"/>
        <v>0</v>
      </c>
      <c r="E263" s="50" t="s">
        <v>176</v>
      </c>
      <c r="F263" s="50"/>
    </row>
    <row r="264" spans="1:6" x14ac:dyDescent="0.25">
      <c r="A264" s="12" t="str">
        <f t="shared" si="15"/>
        <v>F2253.48</v>
      </c>
      <c r="B264" s="36">
        <f t="shared" si="15"/>
        <v>0</v>
      </c>
      <c r="C264" s="36">
        <f t="shared" si="15"/>
        <v>0</v>
      </c>
      <c r="D264" s="36">
        <f t="shared" si="15"/>
        <v>0</v>
      </c>
      <c r="E264" s="50" t="s">
        <v>177</v>
      </c>
      <c r="F264" s="50"/>
    </row>
    <row r="265" spans="1:6" x14ac:dyDescent="0.25">
      <c r="A265" s="12" t="str">
        <f t="shared" si="15"/>
        <v>F2253.49</v>
      </c>
      <c r="B265" s="36">
        <f t="shared" si="15"/>
        <v>0</v>
      </c>
      <c r="C265" s="36">
        <f t="shared" si="15"/>
        <v>0</v>
      </c>
      <c r="D265" s="36">
        <f t="shared" si="15"/>
        <v>0</v>
      </c>
      <c r="E265" s="50" t="s">
        <v>178</v>
      </c>
      <c r="F265" s="50"/>
    </row>
    <row r="266" spans="1:6" x14ac:dyDescent="0.25">
      <c r="A266" s="12" t="str">
        <f t="shared" si="15"/>
        <v>F2253.8</v>
      </c>
      <c r="B266" s="36">
        <f t="shared" si="15"/>
        <v>0</v>
      </c>
      <c r="C266" s="36">
        <f t="shared" si="15"/>
        <v>0</v>
      </c>
      <c r="D266" s="36">
        <f t="shared" si="15"/>
        <v>0</v>
      </c>
      <c r="E266" s="50" t="s">
        <v>179</v>
      </c>
      <c r="F266" s="50"/>
    </row>
    <row r="267" spans="1:6" x14ac:dyDescent="0.25">
      <c r="A267" s="12" t="str">
        <f t="shared" si="15"/>
        <v>F5511.16 (Excluding Trans Supv Office)</v>
      </c>
      <c r="B267" s="36">
        <f t="shared" si="15"/>
        <v>0</v>
      </c>
      <c r="C267" s="36">
        <f t="shared" si="15"/>
        <v>0</v>
      </c>
      <c r="D267" s="36">
        <f t="shared" si="15"/>
        <v>0</v>
      </c>
      <c r="E267" s="50" t="s">
        <v>180</v>
      </c>
      <c r="F267" s="50"/>
    </row>
    <row r="268" spans="1:6" x14ac:dyDescent="0.25">
      <c r="A268" s="12" t="str">
        <f t="shared" si="15"/>
        <v>F5511.16 (Trans Supervisor Office)</v>
      </c>
      <c r="B268" s="36">
        <f t="shared" si="15"/>
        <v>0</v>
      </c>
      <c r="C268" s="36">
        <f t="shared" si="15"/>
        <v>0</v>
      </c>
      <c r="D268" s="36">
        <f t="shared" si="15"/>
        <v>0</v>
      </c>
      <c r="E268" s="50" t="s">
        <v>180</v>
      </c>
      <c r="F268" s="50"/>
    </row>
    <row r="269" spans="1:6" x14ac:dyDescent="0.25">
      <c r="A269" s="12" t="str">
        <f t="shared" si="15"/>
        <v>F5511.4</v>
      </c>
      <c r="B269" s="36">
        <f t="shared" si="15"/>
        <v>0</v>
      </c>
      <c r="C269" s="36">
        <f t="shared" si="15"/>
        <v>0</v>
      </c>
      <c r="D269" s="36">
        <f t="shared" si="15"/>
        <v>0</v>
      </c>
      <c r="E269" s="50" t="s">
        <v>182</v>
      </c>
      <c r="F269" s="50"/>
    </row>
    <row r="270" spans="1:6" x14ac:dyDescent="0.25">
      <c r="A270" s="12" t="str">
        <f t="shared" si="15"/>
        <v>F5511.45</v>
      </c>
      <c r="B270" s="36">
        <f t="shared" si="15"/>
        <v>0</v>
      </c>
      <c r="C270" s="36">
        <f t="shared" si="15"/>
        <v>0</v>
      </c>
      <c r="D270" s="36">
        <f t="shared" si="15"/>
        <v>0</v>
      </c>
      <c r="E270" s="50" t="s">
        <v>183</v>
      </c>
      <c r="F270" s="50"/>
    </row>
    <row r="271" spans="1:6" x14ac:dyDescent="0.25">
      <c r="A271" s="12" t="str">
        <f t="shared" si="15"/>
        <v>F5511.8</v>
      </c>
      <c r="B271" s="36">
        <f t="shared" si="15"/>
        <v>0</v>
      </c>
      <c r="C271" s="36">
        <f t="shared" si="15"/>
        <v>0</v>
      </c>
      <c r="D271" s="36">
        <f t="shared" si="15"/>
        <v>0</v>
      </c>
      <c r="E271" s="50" t="s">
        <v>184</v>
      </c>
      <c r="F271" s="50"/>
    </row>
    <row r="272" spans="1:6" x14ac:dyDescent="0.25">
      <c r="A272" s="12" t="str">
        <f t="shared" si="15"/>
        <v>F5541.4</v>
      </c>
      <c r="B272" s="36">
        <f t="shared" si="15"/>
        <v>0</v>
      </c>
      <c r="C272" s="36">
        <f t="shared" si="15"/>
        <v>0</v>
      </c>
      <c r="D272" s="36">
        <f t="shared" si="15"/>
        <v>0</v>
      </c>
      <c r="E272" s="50" t="s">
        <v>185</v>
      </c>
      <c r="F272" s="50"/>
    </row>
    <row r="273" spans="1:6" x14ac:dyDescent="0.25">
      <c r="A273" s="12" t="str">
        <f t="shared" ref="A273:D274" si="16">+A110</f>
        <v>F5551.4</v>
      </c>
      <c r="B273" s="36">
        <f t="shared" si="16"/>
        <v>0</v>
      </c>
      <c r="C273" s="36">
        <f t="shared" si="16"/>
        <v>0</v>
      </c>
      <c r="D273" s="36">
        <f t="shared" si="16"/>
        <v>0</v>
      </c>
      <c r="E273" s="50" t="s">
        <v>186</v>
      </c>
      <c r="F273" s="50"/>
    </row>
    <row r="274" spans="1:6" ht="15.6" customHeight="1" x14ac:dyDescent="0.25">
      <c r="A274" s="12" t="str">
        <f t="shared" si="16"/>
        <v>F5582.49</v>
      </c>
      <c r="B274" s="36">
        <f t="shared" si="16"/>
        <v>0</v>
      </c>
      <c r="C274" s="36">
        <f t="shared" si="16"/>
        <v>0</v>
      </c>
      <c r="D274" s="36">
        <f t="shared" si="16"/>
        <v>0</v>
      </c>
      <c r="E274" s="50" t="s">
        <v>187</v>
      </c>
      <c r="F274" s="50"/>
    </row>
    <row r="275" spans="1:6" ht="15.6" customHeight="1" x14ac:dyDescent="0.25">
      <c r="A275" s="12"/>
      <c r="B275" s="36"/>
      <c r="C275" s="36"/>
      <c r="D275" s="36"/>
      <c r="E275" s="50"/>
      <c r="F275" s="50"/>
    </row>
    <row r="276" spans="1:6" ht="15.75" thickBot="1" x14ac:dyDescent="0.3">
      <c r="A276" s="18" t="s">
        <v>63</v>
      </c>
      <c r="B276" s="37" t="e">
        <f>SUM(B244:B275)</f>
        <v>#DIV/0!</v>
      </c>
      <c r="C276" s="37" t="e">
        <f t="shared" ref="C276:D276" si="17">SUM(C244:C275)</f>
        <v>#DIV/0!</v>
      </c>
      <c r="D276" s="37" t="e">
        <f t="shared" si="17"/>
        <v>#DIV/0!</v>
      </c>
      <c r="E276" s="50"/>
      <c r="F276" s="50"/>
    </row>
    <row r="277" spans="1:6" ht="15.75" thickTop="1" x14ac:dyDescent="0.25">
      <c r="A277" s="12"/>
      <c r="B277" s="12"/>
      <c r="C277" s="12"/>
      <c r="D277" s="12"/>
      <c r="E277" s="50"/>
      <c r="F277" s="50"/>
    </row>
    <row r="278" spans="1:6" x14ac:dyDescent="0.25">
      <c r="A278" s="12" t="s">
        <v>52</v>
      </c>
      <c r="B278" s="12">
        <f>+B115</f>
        <v>0</v>
      </c>
      <c r="C278" s="12">
        <f>+C115</f>
        <v>0</v>
      </c>
      <c r="D278" s="12">
        <f>+D115</f>
        <v>0</v>
      </c>
      <c r="E278" s="50"/>
      <c r="F278" s="50"/>
    </row>
    <row r="279" spans="1:6" x14ac:dyDescent="0.25">
      <c r="A279" s="12"/>
      <c r="B279" s="12"/>
      <c r="C279" s="12"/>
      <c r="D279" s="12"/>
      <c r="E279" s="50"/>
      <c r="F279" s="50"/>
    </row>
    <row r="280" spans="1:6" ht="33" customHeight="1" x14ac:dyDescent="0.25">
      <c r="A280" s="18" t="s">
        <v>69</v>
      </c>
      <c r="B280" s="17" t="e">
        <f>+B276/B278</f>
        <v>#DIV/0!</v>
      </c>
      <c r="C280" s="17" t="e">
        <f t="shared" ref="C280:D280" si="18">+C276/C278</f>
        <v>#DIV/0!</v>
      </c>
      <c r="D280" s="17" t="e">
        <f t="shared" si="18"/>
        <v>#DIV/0!</v>
      </c>
      <c r="E280" s="50"/>
      <c r="F280" s="50"/>
    </row>
    <row r="281" spans="1:6" x14ac:dyDescent="0.25">
      <c r="A281" s="12"/>
      <c r="B281" s="12"/>
      <c r="C281" s="12"/>
      <c r="D281" s="12"/>
      <c r="E281" s="50"/>
      <c r="F281" s="50"/>
    </row>
    <row r="282" spans="1:6" x14ac:dyDescent="0.25">
      <c r="A282" s="12" t="s">
        <v>70</v>
      </c>
      <c r="B282" s="12"/>
      <c r="C282" s="12"/>
      <c r="D282" s="12"/>
      <c r="E282" s="50"/>
      <c r="F282" s="50"/>
    </row>
    <row r="283" spans="1:6" x14ac:dyDescent="0.25">
      <c r="A283" s="23" t="s">
        <v>71</v>
      </c>
      <c r="B283" s="12"/>
      <c r="C283" s="12"/>
      <c r="D283" s="12"/>
      <c r="E283" s="50"/>
      <c r="F283" s="50"/>
    </row>
    <row r="284" spans="1:6" x14ac:dyDescent="0.25">
      <c r="A284" s="12" t="s">
        <v>58</v>
      </c>
      <c r="B284" s="36">
        <f>+B125+B126+B128</f>
        <v>0</v>
      </c>
      <c r="C284" s="36">
        <f>+C125+C126+C128</f>
        <v>0</v>
      </c>
      <c r="D284" s="36">
        <f>+D125+D126+D128</f>
        <v>0</v>
      </c>
      <c r="E284" s="50"/>
      <c r="F284" s="50"/>
    </row>
    <row r="285" spans="1:6" x14ac:dyDescent="0.25">
      <c r="A285" s="12" t="s">
        <v>59</v>
      </c>
      <c r="B285" s="36" t="e">
        <f>+B245+B247+B248+B249+B250+B251+B252+B253+B254+B255+B256</f>
        <v>#DIV/0!</v>
      </c>
      <c r="C285" s="36" t="e">
        <f t="shared" ref="C285:D285" si="19">+C245+C247+C248+C249+C250+C251+C252+C253+C254+C255+C256</f>
        <v>#DIV/0!</v>
      </c>
      <c r="D285" s="36" t="e">
        <f t="shared" si="19"/>
        <v>#DIV/0!</v>
      </c>
      <c r="E285" s="50"/>
      <c r="F285" s="50"/>
    </row>
    <row r="286" spans="1:6" x14ac:dyDescent="0.25">
      <c r="A286" s="12" t="s">
        <v>60</v>
      </c>
      <c r="B286" s="15" t="e">
        <f>ROUND(+B284/B285,4)</f>
        <v>#DIV/0!</v>
      </c>
      <c r="C286" s="15" t="e">
        <f t="shared" ref="C286:D286" si="20">ROUND(+C284/C285,4)</f>
        <v>#DIV/0!</v>
      </c>
      <c r="D286" s="15" t="e">
        <f t="shared" si="20"/>
        <v>#DIV/0!</v>
      </c>
      <c r="E286" s="50"/>
      <c r="F286" s="50"/>
    </row>
    <row r="287" spans="1:6" x14ac:dyDescent="0.25">
      <c r="A287" s="12"/>
      <c r="B287" s="12"/>
      <c r="C287" s="12"/>
      <c r="D287" s="12"/>
      <c r="E287" s="50"/>
      <c r="F287" s="50"/>
    </row>
    <row r="288" spans="1:6" x14ac:dyDescent="0.25">
      <c r="A288" s="23" t="s">
        <v>72</v>
      </c>
      <c r="B288" s="12"/>
      <c r="C288" s="12"/>
      <c r="D288" s="12"/>
      <c r="E288" s="50"/>
      <c r="F288" s="50"/>
    </row>
    <row r="289" spans="1:6" x14ac:dyDescent="0.25">
      <c r="A289" s="12" t="s">
        <v>58</v>
      </c>
      <c r="B289" s="36">
        <f>+B119+B122+B123</f>
        <v>0</v>
      </c>
      <c r="C289" s="36">
        <f>+C119+C122+C123</f>
        <v>0</v>
      </c>
      <c r="D289" s="36">
        <f>+D119+D122+D123</f>
        <v>0</v>
      </c>
      <c r="E289" s="50"/>
      <c r="F289" s="50"/>
    </row>
    <row r="290" spans="1:6" x14ac:dyDescent="0.25">
      <c r="A290" s="12" t="s">
        <v>59</v>
      </c>
      <c r="B290" s="36">
        <f>SUM(B257:B274)</f>
        <v>0</v>
      </c>
      <c r="C290" s="36">
        <f t="shared" ref="C290:D290" si="21">SUM(C257:C274)</f>
        <v>0</v>
      </c>
      <c r="D290" s="36">
        <f t="shared" si="21"/>
        <v>0</v>
      </c>
      <c r="E290" s="50"/>
      <c r="F290" s="50"/>
    </row>
    <row r="291" spans="1:6" x14ac:dyDescent="0.25">
      <c r="A291" s="12" t="s">
        <v>60</v>
      </c>
      <c r="B291" s="15" t="e">
        <f>+ROUND(B289/B290,4)</f>
        <v>#DIV/0!</v>
      </c>
      <c r="C291" s="15" t="e">
        <f t="shared" ref="C291:D291" si="22">+ROUND(C289/C290,4)</f>
        <v>#DIV/0!</v>
      </c>
      <c r="D291" s="15" t="e">
        <f t="shared" si="22"/>
        <v>#DIV/0!</v>
      </c>
      <c r="E291" s="50"/>
      <c r="F291" s="50"/>
    </row>
    <row r="292" spans="1:6" x14ac:dyDescent="0.25">
      <c r="A292" s="12"/>
      <c r="B292" s="12"/>
      <c r="C292" s="12"/>
      <c r="D292" s="12"/>
      <c r="E292" s="50"/>
      <c r="F292" s="50"/>
    </row>
    <row r="293" spans="1:6" x14ac:dyDescent="0.25">
      <c r="A293" s="16" t="s">
        <v>56</v>
      </c>
      <c r="B293" s="22" t="s">
        <v>66</v>
      </c>
      <c r="C293" s="22" t="s">
        <v>67</v>
      </c>
      <c r="D293" s="22" t="s">
        <v>68</v>
      </c>
      <c r="E293" s="50" t="s">
        <v>75</v>
      </c>
      <c r="F293" s="50"/>
    </row>
    <row r="294" spans="1:6" x14ac:dyDescent="0.25">
      <c r="A294" s="12" t="s">
        <v>49</v>
      </c>
      <c r="B294" s="36" t="e">
        <f>+B245*(1-B$286)</f>
        <v>#DIV/0!</v>
      </c>
      <c r="C294" s="36" t="e">
        <f t="shared" ref="C294:D294" si="23">+C245*(1-C$286)</f>
        <v>#DIV/0!</v>
      </c>
      <c r="D294" s="36" t="e">
        <f t="shared" si="23"/>
        <v>#DIV/0!</v>
      </c>
      <c r="E294" s="50" t="s">
        <v>181</v>
      </c>
      <c r="F294" s="50"/>
    </row>
    <row r="295" spans="1:6" x14ac:dyDescent="0.25">
      <c r="A295" s="12" t="s">
        <v>41</v>
      </c>
      <c r="B295" s="36"/>
      <c r="C295" s="36"/>
      <c r="D295" s="36"/>
      <c r="E295" s="50"/>
      <c r="F295" s="50"/>
    </row>
    <row r="296" spans="1:6" x14ac:dyDescent="0.25">
      <c r="A296" s="12" t="str">
        <f>+A247</f>
        <v>A2250.15</v>
      </c>
      <c r="B296" s="36" t="e">
        <f>+B247*(1-B$286)</f>
        <v>#DIV/0!</v>
      </c>
      <c r="C296" s="36" t="e">
        <f t="shared" ref="C296:D296" si="24">+C247*(1-C$286)</f>
        <v>#DIV/0!</v>
      </c>
      <c r="D296" s="36" t="e">
        <f t="shared" si="24"/>
        <v>#DIV/0!</v>
      </c>
      <c r="E296" s="50" t="s">
        <v>160</v>
      </c>
      <c r="F296" s="50"/>
    </row>
    <row r="297" spans="1:6" x14ac:dyDescent="0.25">
      <c r="A297" s="12" t="str">
        <f t="shared" ref="A297:A323" si="25">+A248</f>
        <v>A2250.16</v>
      </c>
      <c r="B297" s="36" t="e">
        <f t="shared" ref="B297:D305" si="26">+B248*(1-B$286)</f>
        <v>#DIV/0!</v>
      </c>
      <c r="C297" s="36" t="e">
        <f t="shared" si="26"/>
        <v>#DIV/0!</v>
      </c>
      <c r="D297" s="36" t="e">
        <f t="shared" si="26"/>
        <v>#DIV/0!</v>
      </c>
      <c r="E297" s="50" t="s">
        <v>161</v>
      </c>
      <c r="F297" s="50"/>
    </row>
    <row r="298" spans="1:6" x14ac:dyDescent="0.25">
      <c r="A298" s="12" t="str">
        <f t="shared" si="25"/>
        <v>A2250.2</v>
      </c>
      <c r="B298" s="36" t="e">
        <f t="shared" si="26"/>
        <v>#DIV/0!</v>
      </c>
      <c r="C298" s="36" t="e">
        <f t="shared" si="26"/>
        <v>#DIV/0!</v>
      </c>
      <c r="D298" s="36" t="e">
        <f t="shared" si="26"/>
        <v>#DIV/0!</v>
      </c>
      <c r="E298" s="50" t="s">
        <v>162</v>
      </c>
      <c r="F298" s="50"/>
    </row>
    <row r="299" spans="1:6" x14ac:dyDescent="0.25">
      <c r="A299" s="12" t="str">
        <f t="shared" si="25"/>
        <v>A2250.4</v>
      </c>
      <c r="B299" s="36" t="e">
        <f t="shared" si="26"/>
        <v>#DIV/0!</v>
      </c>
      <c r="C299" s="36" t="e">
        <f t="shared" si="26"/>
        <v>#DIV/0!</v>
      </c>
      <c r="D299" s="36" t="e">
        <f t="shared" si="26"/>
        <v>#DIV/0!</v>
      </c>
      <c r="E299" s="50" t="s">
        <v>163</v>
      </c>
      <c r="F299" s="50"/>
    </row>
    <row r="300" spans="1:6" x14ac:dyDescent="0.25">
      <c r="A300" s="12" t="str">
        <f t="shared" si="25"/>
        <v>A2250.45</v>
      </c>
      <c r="B300" s="36" t="e">
        <f t="shared" si="26"/>
        <v>#DIV/0!</v>
      </c>
      <c r="C300" s="36" t="e">
        <f t="shared" si="26"/>
        <v>#DIV/0!</v>
      </c>
      <c r="D300" s="36" t="e">
        <f t="shared" si="26"/>
        <v>#DIV/0!</v>
      </c>
      <c r="E300" s="50" t="s">
        <v>164</v>
      </c>
      <c r="F300" s="50"/>
    </row>
    <row r="301" spans="1:6" x14ac:dyDescent="0.25">
      <c r="A301" s="12" t="str">
        <f t="shared" si="25"/>
        <v>A2250.471</v>
      </c>
      <c r="B301" s="36" t="e">
        <f t="shared" si="26"/>
        <v>#DIV/0!</v>
      </c>
      <c r="C301" s="36" t="e">
        <f t="shared" si="26"/>
        <v>#DIV/0!</v>
      </c>
      <c r="D301" s="36" t="e">
        <f t="shared" si="26"/>
        <v>#DIV/0!</v>
      </c>
      <c r="E301" s="50" t="s">
        <v>165</v>
      </c>
      <c r="F301" s="50"/>
    </row>
    <row r="302" spans="1:6" x14ac:dyDescent="0.25">
      <c r="A302" s="12" t="str">
        <f t="shared" si="25"/>
        <v>A2250.472</v>
      </c>
      <c r="B302" s="36" t="e">
        <f t="shared" si="26"/>
        <v>#DIV/0!</v>
      </c>
      <c r="C302" s="36" t="e">
        <f t="shared" si="26"/>
        <v>#DIV/0!</v>
      </c>
      <c r="D302" s="36" t="e">
        <f t="shared" si="26"/>
        <v>#DIV/0!</v>
      </c>
      <c r="E302" s="50" t="s">
        <v>166</v>
      </c>
      <c r="F302" s="50"/>
    </row>
    <row r="303" spans="1:6" x14ac:dyDescent="0.25">
      <c r="A303" s="12" t="str">
        <f t="shared" si="25"/>
        <v>A2250.473</v>
      </c>
      <c r="B303" s="36" t="e">
        <f t="shared" si="26"/>
        <v>#DIV/0!</v>
      </c>
      <c r="C303" s="36" t="e">
        <f t="shared" si="26"/>
        <v>#DIV/0!</v>
      </c>
      <c r="D303" s="36" t="e">
        <f t="shared" si="26"/>
        <v>#DIV/0!</v>
      </c>
      <c r="E303" s="50" t="s">
        <v>167</v>
      </c>
      <c r="F303" s="50"/>
    </row>
    <row r="304" spans="1:6" x14ac:dyDescent="0.25">
      <c r="A304" s="12" t="str">
        <f t="shared" si="25"/>
        <v>A2250.48</v>
      </c>
      <c r="B304" s="36" t="e">
        <f t="shared" si="26"/>
        <v>#DIV/0!</v>
      </c>
      <c r="C304" s="36" t="e">
        <f t="shared" si="26"/>
        <v>#DIV/0!</v>
      </c>
      <c r="D304" s="36" t="e">
        <f t="shared" si="26"/>
        <v>#DIV/0!</v>
      </c>
      <c r="E304" s="50" t="s">
        <v>168</v>
      </c>
      <c r="F304" s="50"/>
    </row>
    <row r="305" spans="1:6" x14ac:dyDescent="0.25">
      <c r="A305" s="12" t="str">
        <f t="shared" si="25"/>
        <v>A2250.49</v>
      </c>
      <c r="B305" s="36" t="e">
        <f t="shared" si="26"/>
        <v>#DIV/0!</v>
      </c>
      <c r="C305" s="36" t="e">
        <f t="shared" si="26"/>
        <v>#DIV/0!</v>
      </c>
      <c r="D305" s="36" t="e">
        <f t="shared" si="26"/>
        <v>#DIV/0!</v>
      </c>
      <c r="E305" s="50" t="s">
        <v>169</v>
      </c>
      <c r="F305" s="50"/>
    </row>
    <row r="306" spans="1:6" x14ac:dyDescent="0.25">
      <c r="A306" s="12" t="str">
        <f t="shared" si="25"/>
        <v>F2253.15</v>
      </c>
      <c r="B306" s="36" t="e">
        <f>+B257*(1-B$291)</f>
        <v>#DIV/0!</v>
      </c>
      <c r="C306" s="36" t="e">
        <f>+C257*(1-C$291)</f>
        <v>#DIV/0!</v>
      </c>
      <c r="D306" s="36" t="e">
        <f>+D257*(1-D$291)</f>
        <v>#DIV/0!</v>
      </c>
      <c r="E306" s="50" t="s">
        <v>170</v>
      </c>
      <c r="F306" s="50"/>
    </row>
    <row r="307" spans="1:6" x14ac:dyDescent="0.25">
      <c r="A307" s="12" t="str">
        <f t="shared" si="25"/>
        <v>F2253.16</v>
      </c>
      <c r="B307" s="36" t="e">
        <f t="shared" ref="B307:D322" si="27">+B258*(1-B$291)</f>
        <v>#DIV/0!</v>
      </c>
      <c r="C307" s="36" t="e">
        <f t="shared" si="27"/>
        <v>#DIV/0!</v>
      </c>
      <c r="D307" s="36" t="e">
        <f t="shared" si="27"/>
        <v>#DIV/0!</v>
      </c>
      <c r="E307" s="50" t="s">
        <v>171</v>
      </c>
      <c r="F307" s="50"/>
    </row>
    <row r="308" spans="1:6" x14ac:dyDescent="0.25">
      <c r="A308" s="12" t="str">
        <f t="shared" si="25"/>
        <v>F2253.2</v>
      </c>
      <c r="B308" s="36" t="e">
        <f t="shared" si="27"/>
        <v>#DIV/0!</v>
      </c>
      <c r="C308" s="36" t="e">
        <f t="shared" si="27"/>
        <v>#DIV/0!</v>
      </c>
      <c r="D308" s="36" t="e">
        <f t="shared" si="27"/>
        <v>#DIV/0!</v>
      </c>
      <c r="E308" s="50" t="s">
        <v>172</v>
      </c>
      <c r="F308" s="50"/>
    </row>
    <row r="309" spans="1:6" x14ac:dyDescent="0.25">
      <c r="A309" s="12" t="str">
        <f t="shared" si="25"/>
        <v>F2253.4</v>
      </c>
      <c r="B309" s="36" t="e">
        <f t="shared" si="27"/>
        <v>#DIV/0!</v>
      </c>
      <c r="C309" s="36" t="e">
        <f t="shared" si="27"/>
        <v>#DIV/0!</v>
      </c>
      <c r="D309" s="36" t="e">
        <f t="shared" si="27"/>
        <v>#DIV/0!</v>
      </c>
      <c r="E309" s="50" t="s">
        <v>173</v>
      </c>
      <c r="F309" s="50"/>
    </row>
    <row r="310" spans="1:6" x14ac:dyDescent="0.25">
      <c r="A310" s="12" t="str">
        <f t="shared" si="25"/>
        <v>F2253.45</v>
      </c>
      <c r="B310" s="36" t="e">
        <f t="shared" si="27"/>
        <v>#DIV/0!</v>
      </c>
      <c r="C310" s="36" t="e">
        <f t="shared" si="27"/>
        <v>#DIV/0!</v>
      </c>
      <c r="D310" s="36" t="e">
        <f t="shared" si="27"/>
        <v>#DIV/0!</v>
      </c>
      <c r="E310" s="50" t="s">
        <v>174</v>
      </c>
      <c r="F310" s="50"/>
    </row>
    <row r="311" spans="1:6" x14ac:dyDescent="0.25">
      <c r="A311" s="12" t="str">
        <f t="shared" si="25"/>
        <v>F2253.471</v>
      </c>
      <c r="B311" s="36" t="e">
        <f t="shared" si="27"/>
        <v>#DIV/0!</v>
      </c>
      <c r="C311" s="36" t="e">
        <f t="shared" si="27"/>
        <v>#DIV/0!</v>
      </c>
      <c r="D311" s="36" t="e">
        <f t="shared" si="27"/>
        <v>#DIV/0!</v>
      </c>
      <c r="E311" s="50" t="s">
        <v>175</v>
      </c>
      <c r="F311" s="50"/>
    </row>
    <row r="312" spans="1:6" x14ac:dyDescent="0.25">
      <c r="A312" s="12" t="str">
        <f t="shared" si="25"/>
        <v>F2253.472</v>
      </c>
      <c r="B312" s="36" t="e">
        <f t="shared" si="27"/>
        <v>#DIV/0!</v>
      </c>
      <c r="C312" s="36" t="e">
        <f t="shared" si="27"/>
        <v>#DIV/0!</v>
      </c>
      <c r="D312" s="36" t="e">
        <f t="shared" si="27"/>
        <v>#DIV/0!</v>
      </c>
      <c r="E312" s="50" t="s">
        <v>176</v>
      </c>
      <c r="F312" s="50"/>
    </row>
    <row r="313" spans="1:6" x14ac:dyDescent="0.25">
      <c r="A313" s="12" t="str">
        <f t="shared" si="25"/>
        <v>F2253.48</v>
      </c>
      <c r="B313" s="36" t="e">
        <f t="shared" si="27"/>
        <v>#DIV/0!</v>
      </c>
      <c r="C313" s="36" t="e">
        <f t="shared" si="27"/>
        <v>#DIV/0!</v>
      </c>
      <c r="D313" s="36" t="e">
        <f t="shared" si="27"/>
        <v>#DIV/0!</v>
      </c>
      <c r="E313" s="50" t="s">
        <v>177</v>
      </c>
      <c r="F313" s="50"/>
    </row>
    <row r="314" spans="1:6" x14ac:dyDescent="0.25">
      <c r="A314" s="12" t="str">
        <f t="shared" si="25"/>
        <v>F2253.49</v>
      </c>
      <c r="B314" s="36" t="e">
        <f t="shared" si="27"/>
        <v>#DIV/0!</v>
      </c>
      <c r="C314" s="36" t="e">
        <f t="shared" si="27"/>
        <v>#DIV/0!</v>
      </c>
      <c r="D314" s="36" t="e">
        <f t="shared" si="27"/>
        <v>#DIV/0!</v>
      </c>
      <c r="E314" s="50" t="s">
        <v>178</v>
      </c>
      <c r="F314" s="50"/>
    </row>
    <row r="315" spans="1:6" x14ac:dyDescent="0.25">
      <c r="A315" s="12" t="str">
        <f t="shared" si="25"/>
        <v>F2253.8</v>
      </c>
      <c r="B315" s="36" t="e">
        <f t="shared" si="27"/>
        <v>#DIV/0!</v>
      </c>
      <c r="C315" s="36" t="e">
        <f t="shared" si="27"/>
        <v>#DIV/0!</v>
      </c>
      <c r="D315" s="36" t="e">
        <f t="shared" si="27"/>
        <v>#DIV/0!</v>
      </c>
      <c r="E315" s="50" t="s">
        <v>179</v>
      </c>
      <c r="F315" s="50"/>
    </row>
    <row r="316" spans="1:6" x14ac:dyDescent="0.25">
      <c r="A316" s="12" t="str">
        <f t="shared" si="25"/>
        <v>F5511.16 (Excluding Trans Supv Office)</v>
      </c>
      <c r="B316" s="36" t="e">
        <f t="shared" si="27"/>
        <v>#DIV/0!</v>
      </c>
      <c r="C316" s="36" t="e">
        <f t="shared" si="27"/>
        <v>#DIV/0!</v>
      </c>
      <c r="D316" s="36" t="e">
        <f t="shared" si="27"/>
        <v>#DIV/0!</v>
      </c>
      <c r="E316" s="50" t="s">
        <v>180</v>
      </c>
      <c r="F316" s="50"/>
    </row>
    <row r="317" spans="1:6" x14ac:dyDescent="0.25">
      <c r="A317" s="12" t="str">
        <f t="shared" si="25"/>
        <v>F5511.16 (Trans Supervisor Office)</v>
      </c>
      <c r="B317" s="36" t="e">
        <f t="shared" si="27"/>
        <v>#DIV/0!</v>
      </c>
      <c r="C317" s="36" t="e">
        <f t="shared" si="27"/>
        <v>#DIV/0!</v>
      </c>
      <c r="D317" s="36" t="e">
        <f t="shared" si="27"/>
        <v>#DIV/0!</v>
      </c>
      <c r="E317" s="50" t="s">
        <v>180</v>
      </c>
      <c r="F317" s="50"/>
    </row>
    <row r="318" spans="1:6" x14ac:dyDescent="0.25">
      <c r="A318" s="12" t="str">
        <f t="shared" si="25"/>
        <v>F5511.4</v>
      </c>
      <c r="B318" s="36" t="e">
        <f t="shared" si="27"/>
        <v>#DIV/0!</v>
      </c>
      <c r="C318" s="36" t="e">
        <f t="shared" si="27"/>
        <v>#DIV/0!</v>
      </c>
      <c r="D318" s="36" t="e">
        <f t="shared" si="27"/>
        <v>#DIV/0!</v>
      </c>
      <c r="E318" s="50" t="s">
        <v>182</v>
      </c>
      <c r="F318" s="50"/>
    </row>
    <row r="319" spans="1:6" x14ac:dyDescent="0.25">
      <c r="A319" s="12" t="str">
        <f t="shared" si="25"/>
        <v>F5511.45</v>
      </c>
      <c r="B319" s="36" t="e">
        <f t="shared" si="27"/>
        <v>#DIV/0!</v>
      </c>
      <c r="C319" s="36" t="e">
        <f t="shared" si="27"/>
        <v>#DIV/0!</v>
      </c>
      <c r="D319" s="36" t="e">
        <f t="shared" si="27"/>
        <v>#DIV/0!</v>
      </c>
      <c r="E319" s="50" t="s">
        <v>183</v>
      </c>
      <c r="F319" s="50"/>
    </row>
    <row r="320" spans="1:6" x14ac:dyDescent="0.25">
      <c r="A320" s="12" t="str">
        <f t="shared" si="25"/>
        <v>F5511.8</v>
      </c>
      <c r="B320" s="36" t="e">
        <f t="shared" si="27"/>
        <v>#DIV/0!</v>
      </c>
      <c r="C320" s="36" t="e">
        <f t="shared" si="27"/>
        <v>#DIV/0!</v>
      </c>
      <c r="D320" s="36" t="e">
        <f t="shared" si="27"/>
        <v>#DIV/0!</v>
      </c>
      <c r="E320" s="50" t="s">
        <v>184</v>
      </c>
      <c r="F320" s="50"/>
    </row>
    <row r="321" spans="1:6" x14ac:dyDescent="0.25">
      <c r="A321" s="12" t="str">
        <f t="shared" si="25"/>
        <v>F5541.4</v>
      </c>
      <c r="B321" s="36" t="e">
        <f t="shared" si="27"/>
        <v>#DIV/0!</v>
      </c>
      <c r="C321" s="36" t="e">
        <f t="shared" si="27"/>
        <v>#DIV/0!</v>
      </c>
      <c r="D321" s="36" t="e">
        <f t="shared" si="27"/>
        <v>#DIV/0!</v>
      </c>
      <c r="E321" s="50" t="s">
        <v>185</v>
      </c>
      <c r="F321" s="50"/>
    </row>
    <row r="322" spans="1:6" x14ac:dyDescent="0.25">
      <c r="A322" s="12" t="str">
        <f t="shared" si="25"/>
        <v>F5551.4</v>
      </c>
      <c r="B322" s="36" t="e">
        <f t="shared" si="27"/>
        <v>#DIV/0!</v>
      </c>
      <c r="C322" s="36" t="e">
        <f t="shared" si="27"/>
        <v>#DIV/0!</v>
      </c>
      <c r="D322" s="36" t="e">
        <f t="shared" si="27"/>
        <v>#DIV/0!</v>
      </c>
      <c r="E322" s="50" t="s">
        <v>186</v>
      </c>
      <c r="F322" s="50"/>
    </row>
    <row r="323" spans="1:6" x14ac:dyDescent="0.25">
      <c r="A323" s="12" t="str">
        <f t="shared" si="25"/>
        <v>F5582.49</v>
      </c>
      <c r="B323" s="36" t="e">
        <f t="shared" ref="B323:D323" si="28">+B274*(1-B$291)</f>
        <v>#DIV/0!</v>
      </c>
      <c r="C323" s="36" t="e">
        <f t="shared" si="28"/>
        <v>#DIV/0!</v>
      </c>
      <c r="D323" s="36" t="e">
        <f t="shared" si="28"/>
        <v>#DIV/0!</v>
      </c>
      <c r="E323" s="50" t="s">
        <v>187</v>
      </c>
      <c r="F323" s="50"/>
    </row>
    <row r="324" spans="1:6" x14ac:dyDescent="0.25">
      <c r="A324" s="12"/>
      <c r="B324" s="36"/>
      <c r="C324" s="36"/>
      <c r="D324" s="36"/>
      <c r="E324" s="50"/>
      <c r="F324" s="50"/>
    </row>
    <row r="325" spans="1:6" ht="15.75" thickBot="1" x14ac:dyDescent="0.3">
      <c r="A325" s="16" t="s">
        <v>61</v>
      </c>
      <c r="B325" s="37" t="e">
        <f>SUM(B294:B324)</f>
        <v>#DIV/0!</v>
      </c>
      <c r="C325" s="37" t="e">
        <f t="shared" ref="C325:D325" si="29">SUM(C294:C324)</f>
        <v>#DIV/0!</v>
      </c>
      <c r="D325" s="37" t="e">
        <f t="shared" si="29"/>
        <v>#DIV/0!</v>
      </c>
      <c r="E325" s="50"/>
      <c r="F325" s="50"/>
    </row>
    <row r="326" spans="1:6" ht="15.75" thickTop="1" x14ac:dyDescent="0.25">
      <c r="A326" s="12"/>
      <c r="B326" s="12"/>
      <c r="C326" s="12"/>
      <c r="D326" s="12"/>
      <c r="E326" s="50"/>
      <c r="F326" s="50"/>
    </row>
    <row r="327" spans="1:6" x14ac:dyDescent="0.25">
      <c r="A327" s="18" t="s">
        <v>62</v>
      </c>
      <c r="B327" s="17" t="e">
        <f>+B325/B278</f>
        <v>#DIV/0!</v>
      </c>
      <c r="C327" s="17" t="e">
        <f>+C325/C278</f>
        <v>#DIV/0!</v>
      </c>
      <c r="D327" s="17" t="e">
        <f>+D325/D278</f>
        <v>#DIV/0!</v>
      </c>
      <c r="E327" s="50"/>
      <c r="F327" s="50"/>
    </row>
    <row r="328" spans="1:6" x14ac:dyDescent="0.25">
      <c r="A328" s="12"/>
      <c r="B328" s="12"/>
      <c r="C328" s="12"/>
      <c r="D328" s="12"/>
      <c r="E328" s="50"/>
      <c r="F328" s="50"/>
    </row>
    <row r="329" spans="1:6" x14ac:dyDescent="0.25">
      <c r="A329" s="16" t="s">
        <v>64</v>
      </c>
      <c r="B329" s="22" t="s">
        <v>66</v>
      </c>
      <c r="C329" s="22" t="s">
        <v>67</v>
      </c>
      <c r="D329" s="22" t="s">
        <v>68</v>
      </c>
      <c r="E329" s="50" t="s">
        <v>75</v>
      </c>
      <c r="F329" s="50"/>
    </row>
    <row r="330" spans="1:6" x14ac:dyDescent="0.25">
      <c r="A330" s="12" t="s">
        <v>49</v>
      </c>
      <c r="B330" s="36" t="e">
        <f>+B245-B294</f>
        <v>#DIV/0!</v>
      </c>
      <c r="C330" s="36" t="e">
        <f>+C245-C294</f>
        <v>#DIV/0!</v>
      </c>
      <c r="D330" s="36" t="e">
        <f>+D245-D294</f>
        <v>#DIV/0!</v>
      </c>
      <c r="E330" s="50" t="s">
        <v>181</v>
      </c>
      <c r="F330" s="50"/>
    </row>
    <row r="331" spans="1:6" x14ac:dyDescent="0.25">
      <c r="A331" s="12" t="s">
        <v>41</v>
      </c>
      <c r="B331" s="36"/>
      <c r="C331" s="36"/>
      <c r="D331" s="36"/>
      <c r="E331" s="50"/>
      <c r="F331" s="50"/>
    </row>
    <row r="332" spans="1:6" x14ac:dyDescent="0.25">
      <c r="A332" s="12" t="str">
        <f>+A296</f>
        <v>A2250.15</v>
      </c>
      <c r="B332" s="36" t="e">
        <f t="shared" ref="B332:D347" si="30">+B247-B296</f>
        <v>#DIV/0!</v>
      </c>
      <c r="C332" s="36" t="e">
        <f t="shared" si="30"/>
        <v>#DIV/0!</v>
      </c>
      <c r="D332" s="36" t="e">
        <f t="shared" si="30"/>
        <v>#DIV/0!</v>
      </c>
      <c r="E332" s="50" t="s">
        <v>160</v>
      </c>
      <c r="F332" s="50"/>
    </row>
    <row r="333" spans="1:6" x14ac:dyDescent="0.25">
      <c r="A333" s="12" t="str">
        <f t="shared" ref="A333:A353" si="31">+A297</f>
        <v>A2250.16</v>
      </c>
      <c r="B333" s="36" t="e">
        <f t="shared" si="30"/>
        <v>#DIV/0!</v>
      </c>
      <c r="C333" s="36" t="e">
        <f t="shared" si="30"/>
        <v>#DIV/0!</v>
      </c>
      <c r="D333" s="36" t="e">
        <f t="shared" si="30"/>
        <v>#DIV/0!</v>
      </c>
      <c r="E333" s="50" t="s">
        <v>161</v>
      </c>
      <c r="F333" s="50"/>
    </row>
    <row r="334" spans="1:6" x14ac:dyDescent="0.25">
      <c r="A334" s="12" t="str">
        <f t="shared" si="31"/>
        <v>A2250.2</v>
      </c>
      <c r="B334" s="36" t="e">
        <f t="shared" si="30"/>
        <v>#DIV/0!</v>
      </c>
      <c r="C334" s="36" t="e">
        <f t="shared" si="30"/>
        <v>#DIV/0!</v>
      </c>
      <c r="D334" s="36" t="e">
        <f t="shared" si="30"/>
        <v>#DIV/0!</v>
      </c>
      <c r="E334" s="50" t="s">
        <v>162</v>
      </c>
      <c r="F334" s="50"/>
    </row>
    <row r="335" spans="1:6" x14ac:dyDescent="0.25">
      <c r="A335" s="12" t="str">
        <f t="shared" si="31"/>
        <v>A2250.4</v>
      </c>
      <c r="B335" s="36" t="e">
        <f t="shared" si="30"/>
        <v>#DIV/0!</v>
      </c>
      <c r="C335" s="36" t="e">
        <f t="shared" si="30"/>
        <v>#DIV/0!</v>
      </c>
      <c r="D335" s="36" t="e">
        <f t="shared" si="30"/>
        <v>#DIV/0!</v>
      </c>
      <c r="E335" s="50" t="s">
        <v>163</v>
      </c>
      <c r="F335" s="50"/>
    </row>
    <row r="336" spans="1:6" x14ac:dyDescent="0.25">
      <c r="A336" s="12" t="str">
        <f t="shared" si="31"/>
        <v>A2250.45</v>
      </c>
      <c r="B336" s="36" t="e">
        <f t="shared" si="30"/>
        <v>#DIV/0!</v>
      </c>
      <c r="C336" s="36" t="e">
        <f t="shared" si="30"/>
        <v>#DIV/0!</v>
      </c>
      <c r="D336" s="36" t="e">
        <f t="shared" si="30"/>
        <v>#DIV/0!</v>
      </c>
      <c r="E336" s="50" t="s">
        <v>164</v>
      </c>
      <c r="F336" s="50"/>
    </row>
    <row r="337" spans="1:6" x14ac:dyDescent="0.25">
      <c r="A337" s="12" t="str">
        <f t="shared" si="31"/>
        <v>A2250.471</v>
      </c>
      <c r="B337" s="36" t="e">
        <f t="shared" si="30"/>
        <v>#DIV/0!</v>
      </c>
      <c r="C337" s="36" t="e">
        <f t="shared" si="30"/>
        <v>#DIV/0!</v>
      </c>
      <c r="D337" s="36" t="e">
        <f t="shared" si="30"/>
        <v>#DIV/0!</v>
      </c>
      <c r="E337" s="50" t="s">
        <v>165</v>
      </c>
      <c r="F337" s="50"/>
    </row>
    <row r="338" spans="1:6" x14ac:dyDescent="0.25">
      <c r="A338" s="12" t="str">
        <f t="shared" si="31"/>
        <v>A2250.472</v>
      </c>
      <c r="B338" s="36" t="e">
        <f t="shared" si="30"/>
        <v>#DIV/0!</v>
      </c>
      <c r="C338" s="36" t="e">
        <f t="shared" si="30"/>
        <v>#DIV/0!</v>
      </c>
      <c r="D338" s="36" t="e">
        <f t="shared" si="30"/>
        <v>#DIV/0!</v>
      </c>
      <c r="E338" s="50" t="s">
        <v>166</v>
      </c>
      <c r="F338" s="50"/>
    </row>
    <row r="339" spans="1:6" x14ac:dyDescent="0.25">
      <c r="A339" s="12" t="str">
        <f t="shared" si="31"/>
        <v>A2250.473</v>
      </c>
      <c r="B339" s="36" t="e">
        <f t="shared" si="30"/>
        <v>#DIV/0!</v>
      </c>
      <c r="C339" s="36" t="e">
        <f t="shared" si="30"/>
        <v>#DIV/0!</v>
      </c>
      <c r="D339" s="36" t="e">
        <f t="shared" si="30"/>
        <v>#DIV/0!</v>
      </c>
      <c r="E339" s="50" t="s">
        <v>167</v>
      </c>
      <c r="F339" s="50"/>
    </row>
    <row r="340" spans="1:6" x14ac:dyDescent="0.25">
      <c r="A340" s="12" t="str">
        <f t="shared" si="31"/>
        <v>A2250.48</v>
      </c>
      <c r="B340" s="36" t="e">
        <f t="shared" si="30"/>
        <v>#DIV/0!</v>
      </c>
      <c r="C340" s="36" t="e">
        <f t="shared" si="30"/>
        <v>#DIV/0!</v>
      </c>
      <c r="D340" s="36" t="e">
        <f t="shared" si="30"/>
        <v>#DIV/0!</v>
      </c>
      <c r="E340" s="50" t="s">
        <v>168</v>
      </c>
      <c r="F340" s="50"/>
    </row>
    <row r="341" spans="1:6" x14ac:dyDescent="0.25">
      <c r="A341" s="12" t="str">
        <f t="shared" si="31"/>
        <v>A2250.49</v>
      </c>
      <c r="B341" s="36" t="e">
        <f t="shared" si="30"/>
        <v>#DIV/0!</v>
      </c>
      <c r="C341" s="36" t="e">
        <f t="shared" si="30"/>
        <v>#DIV/0!</v>
      </c>
      <c r="D341" s="36" t="e">
        <f t="shared" si="30"/>
        <v>#DIV/0!</v>
      </c>
      <c r="E341" s="50" t="s">
        <v>169</v>
      </c>
      <c r="F341" s="50"/>
    </row>
    <row r="342" spans="1:6" x14ac:dyDescent="0.25">
      <c r="A342" s="12" t="str">
        <f t="shared" si="31"/>
        <v>F2253.15</v>
      </c>
      <c r="B342" s="36" t="e">
        <f t="shared" si="30"/>
        <v>#DIV/0!</v>
      </c>
      <c r="C342" s="36" t="e">
        <f t="shared" si="30"/>
        <v>#DIV/0!</v>
      </c>
      <c r="D342" s="36" t="e">
        <f t="shared" si="30"/>
        <v>#DIV/0!</v>
      </c>
      <c r="E342" s="50" t="s">
        <v>170</v>
      </c>
      <c r="F342" s="50"/>
    </row>
    <row r="343" spans="1:6" x14ac:dyDescent="0.25">
      <c r="A343" s="12" t="str">
        <f t="shared" si="31"/>
        <v>F2253.16</v>
      </c>
      <c r="B343" s="36" t="e">
        <f t="shared" si="30"/>
        <v>#DIV/0!</v>
      </c>
      <c r="C343" s="36" t="e">
        <f t="shared" si="30"/>
        <v>#DIV/0!</v>
      </c>
      <c r="D343" s="36" t="e">
        <f t="shared" si="30"/>
        <v>#DIV/0!</v>
      </c>
      <c r="E343" s="50" t="s">
        <v>171</v>
      </c>
      <c r="F343" s="50"/>
    </row>
    <row r="344" spans="1:6" x14ac:dyDescent="0.25">
      <c r="A344" s="12" t="str">
        <f t="shared" si="31"/>
        <v>F2253.2</v>
      </c>
      <c r="B344" s="36" t="e">
        <f t="shared" si="30"/>
        <v>#DIV/0!</v>
      </c>
      <c r="C344" s="36" t="e">
        <f t="shared" si="30"/>
        <v>#DIV/0!</v>
      </c>
      <c r="D344" s="36" t="e">
        <f t="shared" si="30"/>
        <v>#DIV/0!</v>
      </c>
      <c r="E344" s="50" t="s">
        <v>172</v>
      </c>
      <c r="F344" s="50"/>
    </row>
    <row r="345" spans="1:6" x14ac:dyDescent="0.25">
      <c r="A345" s="12" t="str">
        <f t="shared" si="31"/>
        <v>F2253.4</v>
      </c>
      <c r="B345" s="36" t="e">
        <f t="shared" si="30"/>
        <v>#DIV/0!</v>
      </c>
      <c r="C345" s="36" t="e">
        <f t="shared" si="30"/>
        <v>#DIV/0!</v>
      </c>
      <c r="D345" s="36" t="e">
        <f t="shared" si="30"/>
        <v>#DIV/0!</v>
      </c>
      <c r="E345" s="50" t="s">
        <v>173</v>
      </c>
      <c r="F345" s="50"/>
    </row>
    <row r="346" spans="1:6" x14ac:dyDescent="0.25">
      <c r="A346" s="12" t="str">
        <f t="shared" si="31"/>
        <v>F2253.45</v>
      </c>
      <c r="B346" s="36" t="e">
        <f t="shared" si="30"/>
        <v>#DIV/0!</v>
      </c>
      <c r="C346" s="36" t="e">
        <f t="shared" si="30"/>
        <v>#DIV/0!</v>
      </c>
      <c r="D346" s="36" t="e">
        <f t="shared" si="30"/>
        <v>#DIV/0!</v>
      </c>
      <c r="E346" s="50" t="s">
        <v>174</v>
      </c>
      <c r="F346" s="50"/>
    </row>
    <row r="347" spans="1:6" x14ac:dyDescent="0.25">
      <c r="A347" s="12" t="str">
        <f t="shared" si="31"/>
        <v>F2253.471</v>
      </c>
      <c r="B347" s="36" t="e">
        <f t="shared" si="30"/>
        <v>#DIV/0!</v>
      </c>
      <c r="C347" s="36" t="e">
        <f t="shared" si="30"/>
        <v>#DIV/0!</v>
      </c>
      <c r="D347" s="36" t="e">
        <f t="shared" si="30"/>
        <v>#DIV/0!</v>
      </c>
      <c r="E347" s="50" t="s">
        <v>175</v>
      </c>
      <c r="F347" s="50"/>
    </row>
    <row r="348" spans="1:6" x14ac:dyDescent="0.25">
      <c r="A348" s="12" t="str">
        <f t="shared" si="31"/>
        <v>F2253.472</v>
      </c>
      <c r="B348" s="36" t="e">
        <f t="shared" ref="B348:D359" si="32">+B263-B312</f>
        <v>#DIV/0!</v>
      </c>
      <c r="C348" s="36" t="e">
        <f t="shared" si="32"/>
        <v>#DIV/0!</v>
      </c>
      <c r="D348" s="36" t="e">
        <f t="shared" si="32"/>
        <v>#DIV/0!</v>
      </c>
      <c r="E348" s="50" t="s">
        <v>176</v>
      </c>
      <c r="F348" s="50"/>
    </row>
    <row r="349" spans="1:6" x14ac:dyDescent="0.25">
      <c r="A349" s="12" t="str">
        <f t="shared" si="31"/>
        <v>F2253.48</v>
      </c>
      <c r="B349" s="36" t="e">
        <f t="shared" si="32"/>
        <v>#DIV/0!</v>
      </c>
      <c r="C349" s="36" t="e">
        <f t="shared" si="32"/>
        <v>#DIV/0!</v>
      </c>
      <c r="D349" s="36" t="e">
        <f t="shared" si="32"/>
        <v>#DIV/0!</v>
      </c>
      <c r="E349" s="50" t="s">
        <v>177</v>
      </c>
      <c r="F349" s="50"/>
    </row>
    <row r="350" spans="1:6" x14ac:dyDescent="0.25">
      <c r="A350" s="12" t="str">
        <f t="shared" si="31"/>
        <v>F2253.49</v>
      </c>
      <c r="B350" s="36" t="e">
        <f t="shared" si="32"/>
        <v>#DIV/0!</v>
      </c>
      <c r="C350" s="36" t="e">
        <f t="shared" si="32"/>
        <v>#DIV/0!</v>
      </c>
      <c r="D350" s="36" t="e">
        <f t="shared" si="32"/>
        <v>#DIV/0!</v>
      </c>
      <c r="E350" s="50" t="s">
        <v>178</v>
      </c>
      <c r="F350" s="50"/>
    </row>
    <row r="351" spans="1:6" x14ac:dyDescent="0.25">
      <c r="A351" s="12" t="str">
        <f t="shared" si="31"/>
        <v>F2253.8</v>
      </c>
      <c r="B351" s="36" t="e">
        <f t="shared" si="32"/>
        <v>#DIV/0!</v>
      </c>
      <c r="C351" s="36" t="e">
        <f t="shared" si="32"/>
        <v>#DIV/0!</v>
      </c>
      <c r="D351" s="36" t="e">
        <f t="shared" si="32"/>
        <v>#DIV/0!</v>
      </c>
      <c r="E351" s="50" t="s">
        <v>179</v>
      </c>
      <c r="F351" s="50"/>
    </row>
    <row r="352" spans="1:6" x14ac:dyDescent="0.25">
      <c r="A352" s="12" t="str">
        <f t="shared" si="31"/>
        <v>F5511.16 (Excluding Trans Supv Office)</v>
      </c>
      <c r="B352" s="36" t="e">
        <f t="shared" si="32"/>
        <v>#DIV/0!</v>
      </c>
      <c r="C352" s="36" t="e">
        <f t="shared" si="32"/>
        <v>#DIV/0!</v>
      </c>
      <c r="D352" s="36" t="e">
        <f t="shared" si="32"/>
        <v>#DIV/0!</v>
      </c>
      <c r="E352" s="50" t="s">
        <v>180</v>
      </c>
      <c r="F352" s="50"/>
    </row>
    <row r="353" spans="1:6" x14ac:dyDescent="0.25">
      <c r="A353" s="12" t="str">
        <f t="shared" si="31"/>
        <v>F5511.16 (Trans Supervisor Office)</v>
      </c>
      <c r="B353" s="36" t="e">
        <f t="shared" si="32"/>
        <v>#DIV/0!</v>
      </c>
      <c r="C353" s="36" t="e">
        <f t="shared" si="32"/>
        <v>#DIV/0!</v>
      </c>
      <c r="D353" s="36" t="e">
        <f t="shared" si="32"/>
        <v>#DIV/0!</v>
      </c>
      <c r="E353" s="50" t="s">
        <v>180</v>
      </c>
      <c r="F353" s="50"/>
    </row>
    <row r="354" spans="1:6" x14ac:dyDescent="0.25">
      <c r="A354" s="12" t="str">
        <f>+A318</f>
        <v>F5511.4</v>
      </c>
      <c r="B354" s="36" t="e">
        <f t="shared" si="32"/>
        <v>#DIV/0!</v>
      </c>
      <c r="C354" s="36" t="e">
        <f t="shared" si="32"/>
        <v>#DIV/0!</v>
      </c>
      <c r="D354" s="36" t="e">
        <f t="shared" si="32"/>
        <v>#DIV/0!</v>
      </c>
      <c r="E354" s="50" t="s">
        <v>182</v>
      </c>
      <c r="F354" s="50"/>
    </row>
    <row r="355" spans="1:6" x14ac:dyDescent="0.25">
      <c r="A355" s="12" t="str">
        <f>+A319</f>
        <v>F5511.45</v>
      </c>
      <c r="B355" s="36" t="e">
        <f t="shared" si="32"/>
        <v>#DIV/0!</v>
      </c>
      <c r="C355" s="36" t="e">
        <f t="shared" si="32"/>
        <v>#DIV/0!</v>
      </c>
      <c r="D355" s="36" t="e">
        <f t="shared" si="32"/>
        <v>#DIV/0!</v>
      </c>
      <c r="E355" s="50" t="s">
        <v>183</v>
      </c>
      <c r="F355" s="50"/>
    </row>
    <row r="356" spans="1:6" x14ac:dyDescent="0.25">
      <c r="A356" s="12" t="str">
        <f>+A320</f>
        <v>F5511.8</v>
      </c>
      <c r="B356" s="36" t="e">
        <f t="shared" si="32"/>
        <v>#DIV/0!</v>
      </c>
      <c r="C356" s="36" t="e">
        <f t="shared" si="32"/>
        <v>#DIV/0!</v>
      </c>
      <c r="D356" s="36" t="e">
        <f t="shared" si="32"/>
        <v>#DIV/0!</v>
      </c>
      <c r="E356" s="50" t="s">
        <v>184</v>
      </c>
      <c r="F356" s="50"/>
    </row>
    <row r="357" spans="1:6" x14ac:dyDescent="0.25">
      <c r="A357" s="12" t="str">
        <f t="shared" ref="A357:A359" si="33">+A321</f>
        <v>F5541.4</v>
      </c>
      <c r="B357" s="36" t="e">
        <f t="shared" si="32"/>
        <v>#DIV/0!</v>
      </c>
      <c r="C357" s="36" t="e">
        <f t="shared" si="32"/>
        <v>#DIV/0!</v>
      </c>
      <c r="D357" s="36" t="e">
        <f t="shared" si="32"/>
        <v>#DIV/0!</v>
      </c>
      <c r="E357" s="50" t="s">
        <v>185</v>
      </c>
      <c r="F357" s="50"/>
    </row>
    <row r="358" spans="1:6" x14ac:dyDescent="0.25">
      <c r="A358" s="12" t="str">
        <f t="shared" si="33"/>
        <v>F5551.4</v>
      </c>
      <c r="B358" s="36" t="e">
        <f t="shared" si="32"/>
        <v>#DIV/0!</v>
      </c>
      <c r="C358" s="36" t="e">
        <f t="shared" si="32"/>
        <v>#DIV/0!</v>
      </c>
      <c r="D358" s="36" t="e">
        <f t="shared" si="32"/>
        <v>#DIV/0!</v>
      </c>
      <c r="E358" s="50" t="s">
        <v>186</v>
      </c>
      <c r="F358" s="50"/>
    </row>
    <row r="359" spans="1:6" x14ac:dyDescent="0.25">
      <c r="A359" s="12" t="str">
        <f t="shared" si="33"/>
        <v>F5582.49</v>
      </c>
      <c r="B359" s="36" t="e">
        <f t="shared" si="32"/>
        <v>#DIV/0!</v>
      </c>
      <c r="C359" s="36" t="e">
        <f t="shared" si="32"/>
        <v>#DIV/0!</v>
      </c>
      <c r="D359" s="36" t="e">
        <f t="shared" si="32"/>
        <v>#DIV/0!</v>
      </c>
      <c r="E359" s="50" t="s">
        <v>187</v>
      </c>
      <c r="F359" s="50"/>
    </row>
    <row r="360" spans="1:6" x14ac:dyDescent="0.25">
      <c r="A360" s="12"/>
      <c r="B360" s="36"/>
      <c r="C360" s="36"/>
      <c r="D360" s="36"/>
      <c r="E360" s="50"/>
      <c r="F360" s="50"/>
    </row>
    <row r="361" spans="1:6" ht="15.75" thickBot="1" x14ac:dyDescent="0.3">
      <c r="A361" s="16" t="s">
        <v>65</v>
      </c>
      <c r="B361" s="37" t="e">
        <f>SUM(B330:B360)</f>
        <v>#DIV/0!</v>
      </c>
      <c r="C361" s="37" t="e">
        <f>SUM(C330:C360)</f>
        <v>#DIV/0!</v>
      </c>
      <c r="D361" s="37" t="e">
        <f>SUM(D330:D360)</f>
        <v>#DIV/0!</v>
      </c>
      <c r="E361" s="50"/>
      <c r="F361" s="50"/>
    </row>
    <row r="362" spans="1:6" ht="15.75" thickTop="1" x14ac:dyDescent="0.25">
      <c r="A362" s="12"/>
      <c r="B362" s="41"/>
      <c r="C362" s="41"/>
      <c r="D362" s="41"/>
      <c r="E362" s="50"/>
      <c r="F362" s="50"/>
    </row>
    <row r="363" spans="1:6" x14ac:dyDescent="0.25">
      <c r="A363" s="16" t="s">
        <v>82</v>
      </c>
      <c r="B363" s="22" t="s">
        <v>66</v>
      </c>
      <c r="C363" s="22" t="s">
        <v>67</v>
      </c>
      <c r="D363" s="22" t="s">
        <v>68</v>
      </c>
      <c r="E363" s="50"/>
      <c r="F363" s="50"/>
    </row>
    <row r="364" spans="1:6" x14ac:dyDescent="0.25">
      <c r="A364" s="12"/>
      <c r="B364" s="41"/>
      <c r="C364" s="41"/>
      <c r="D364" s="41"/>
      <c r="E364" s="50"/>
      <c r="F364" s="50"/>
    </row>
    <row r="365" spans="1:6" x14ac:dyDescent="0.25">
      <c r="A365" s="12" t="str">
        <f>A132</f>
        <v>Section 611 - Original Allocation</v>
      </c>
      <c r="B365" s="42">
        <f>B132</f>
        <v>0</v>
      </c>
      <c r="C365" s="42">
        <f>C132</f>
        <v>0</v>
      </c>
      <c r="D365" s="42">
        <f>D132</f>
        <v>0</v>
      </c>
    </row>
    <row r="366" spans="1:6" x14ac:dyDescent="0.25">
      <c r="A366" s="12"/>
      <c r="B366" s="41"/>
      <c r="C366" s="41"/>
      <c r="D366" s="41"/>
    </row>
    <row r="367" spans="1:6" x14ac:dyDescent="0.25">
      <c r="A367" s="12" t="str">
        <f>A134</f>
        <v>Section 619 - Original Allocation</v>
      </c>
      <c r="B367" s="42">
        <f>B134</f>
        <v>0</v>
      </c>
      <c r="C367" s="42">
        <f>C134</f>
        <v>0</v>
      </c>
      <c r="D367" s="42">
        <f>D134</f>
        <v>0</v>
      </c>
    </row>
    <row r="368" spans="1:6" x14ac:dyDescent="0.25">
      <c r="A368" s="12"/>
      <c r="B368" s="36"/>
      <c r="C368" s="36"/>
      <c r="D368" s="36"/>
    </row>
    <row r="370" spans="2:4" x14ac:dyDescent="0.25">
      <c r="B370" s="44" t="e">
        <f>+B361+B325-B276</f>
        <v>#DIV/0!</v>
      </c>
      <c r="C370" s="44" t="e">
        <f>+C361+C325-C276</f>
        <v>#DIV/0!</v>
      </c>
      <c r="D370" s="44" t="e">
        <f>+D361+D325-D276</f>
        <v>#DIV/0!</v>
      </c>
    </row>
    <row r="373" spans="2:4" x14ac:dyDescent="0.25">
      <c r="B373" s="51" t="s">
        <v>190</v>
      </c>
    </row>
    <row r="374" spans="2:4" x14ac:dyDescent="0.25">
      <c r="B374" s="52" t="s">
        <v>191</v>
      </c>
    </row>
    <row r="375" spans="2:4" x14ac:dyDescent="0.25">
      <c r="B375" s="52" t="s">
        <v>192</v>
      </c>
    </row>
  </sheetData>
  <sheetProtection selectLockedCells="1"/>
  <mergeCells count="1">
    <mergeCell ref="F242:K24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L217"/>
  <sheetViews>
    <sheetView topLeftCell="A192" zoomScaleNormal="100" workbookViewId="0">
      <selection activeCell="C54" sqref="C54:C56"/>
    </sheetView>
  </sheetViews>
  <sheetFormatPr defaultRowHeight="15" x14ac:dyDescent="0.25"/>
  <cols>
    <col min="1" max="1" width="44.42578125" customWidth="1"/>
    <col min="2" max="2" width="3" customWidth="1"/>
    <col min="3" max="3" width="17.28515625" customWidth="1"/>
    <col min="4" max="4" width="5.85546875" customWidth="1"/>
    <col min="5" max="5" width="16.140625" customWidth="1"/>
    <col min="6" max="6" width="6.5703125" customWidth="1"/>
    <col min="7" max="7" width="9" customWidth="1"/>
    <col min="9" max="9" width="10" customWidth="1"/>
    <col min="10" max="10" width="7.28515625" customWidth="1"/>
    <col min="11" max="11" width="11" customWidth="1"/>
    <col min="12" max="12" width="6.85546875" customWidth="1"/>
  </cols>
  <sheetData>
    <row r="1" spans="1:12" ht="60" x14ac:dyDescent="0.25">
      <c r="A1" t="s">
        <v>73</v>
      </c>
      <c r="C1" s="65" t="s">
        <v>236</v>
      </c>
      <c r="E1" s="65" t="s">
        <v>237</v>
      </c>
    </row>
    <row r="2" spans="1:12" x14ac:dyDescent="0.25">
      <c r="A2" s="82" t="s">
        <v>212</v>
      </c>
      <c r="B2" s="82"/>
      <c r="C2" s="94" t="s">
        <v>211</v>
      </c>
      <c r="D2" s="1"/>
      <c r="E2" s="94" t="s">
        <v>213</v>
      </c>
    </row>
    <row r="3" spans="1:12" ht="8.25" customHeight="1" thickBot="1" x14ac:dyDescent="0.3">
      <c r="A3" s="26"/>
      <c r="B3" s="26"/>
      <c r="C3" s="1"/>
      <c r="D3" s="1"/>
      <c r="E3" s="1"/>
    </row>
    <row r="4" spans="1:12" x14ac:dyDescent="0.25">
      <c r="A4" s="76" t="s">
        <v>11</v>
      </c>
      <c r="B4" s="95" t="s">
        <v>238</v>
      </c>
      <c r="C4" s="67"/>
      <c r="D4" s="21"/>
      <c r="E4" s="68"/>
      <c r="G4" s="85" t="s">
        <v>193</v>
      </c>
      <c r="H4" s="86"/>
      <c r="I4" s="86"/>
      <c r="J4" s="86"/>
      <c r="K4" s="86"/>
      <c r="L4" s="87"/>
    </row>
    <row r="5" spans="1:12" x14ac:dyDescent="0.25">
      <c r="A5" s="25" t="s">
        <v>15</v>
      </c>
      <c r="B5" s="26" t="s">
        <v>238</v>
      </c>
      <c r="C5" s="62"/>
      <c r="D5" s="1"/>
      <c r="E5" s="63"/>
      <c r="G5" s="88" t="s">
        <v>203</v>
      </c>
      <c r="H5" s="89"/>
      <c r="I5" s="89"/>
      <c r="J5" s="89"/>
      <c r="K5" s="89"/>
      <c r="L5" s="90"/>
    </row>
    <row r="6" spans="1:12" x14ac:dyDescent="0.25">
      <c r="A6" s="3" t="s">
        <v>111</v>
      </c>
      <c r="C6" s="62"/>
      <c r="D6" s="1"/>
      <c r="E6" s="63"/>
      <c r="G6" s="88"/>
      <c r="H6" s="89"/>
      <c r="I6" s="89"/>
      <c r="J6" s="89"/>
      <c r="K6" s="89"/>
      <c r="L6" s="90"/>
    </row>
    <row r="7" spans="1:12" x14ac:dyDescent="0.25">
      <c r="A7" s="3" t="s">
        <v>84</v>
      </c>
      <c r="C7" s="62"/>
      <c r="D7" s="1"/>
      <c r="E7" s="63"/>
      <c r="G7" s="88" t="s">
        <v>234</v>
      </c>
      <c r="H7" s="89"/>
      <c r="I7" s="89"/>
      <c r="J7" s="89"/>
      <c r="K7" s="89"/>
      <c r="L7" s="90"/>
    </row>
    <row r="8" spans="1:12" x14ac:dyDescent="0.25">
      <c r="A8" s="3" t="s">
        <v>86</v>
      </c>
      <c r="C8" s="62"/>
      <c r="D8" s="1"/>
      <c r="E8" s="63"/>
      <c r="G8" s="88"/>
      <c r="H8" s="89"/>
      <c r="I8" s="89"/>
      <c r="J8" s="89"/>
      <c r="K8" s="89"/>
      <c r="L8" s="90"/>
    </row>
    <row r="9" spans="1:12" x14ac:dyDescent="0.25">
      <c r="A9" s="3" t="s">
        <v>112</v>
      </c>
      <c r="C9" s="62"/>
      <c r="D9" s="1"/>
      <c r="E9" s="63"/>
      <c r="G9" s="88" t="s">
        <v>195</v>
      </c>
      <c r="H9" s="89"/>
      <c r="I9" s="89"/>
      <c r="J9" s="89"/>
      <c r="K9" s="89"/>
      <c r="L9" s="90"/>
    </row>
    <row r="10" spans="1:12" x14ac:dyDescent="0.25">
      <c r="A10" s="3" t="s">
        <v>113</v>
      </c>
      <c r="C10" s="62"/>
      <c r="D10" s="1"/>
      <c r="E10" s="63"/>
      <c r="G10" s="88" t="s">
        <v>198</v>
      </c>
      <c r="H10" s="89"/>
      <c r="I10" s="89"/>
      <c r="J10" s="89"/>
      <c r="K10" s="89"/>
      <c r="L10" s="90"/>
    </row>
    <row r="11" spans="1:12" x14ac:dyDescent="0.25">
      <c r="A11" s="3" t="s">
        <v>114</v>
      </c>
      <c r="C11" s="62"/>
      <c r="D11" s="1"/>
      <c r="E11" s="63"/>
      <c r="G11" s="88"/>
      <c r="H11" s="89"/>
      <c r="I11" s="89"/>
      <c r="J11" s="89"/>
      <c r="K11" s="89"/>
      <c r="L11" s="90"/>
    </row>
    <row r="12" spans="1:12" ht="15.75" thickBot="1" x14ac:dyDescent="0.3">
      <c r="A12" s="3" t="s">
        <v>85</v>
      </c>
      <c r="C12" s="62"/>
      <c r="D12" s="1"/>
      <c r="E12" s="63"/>
      <c r="G12" s="91" t="s">
        <v>235</v>
      </c>
      <c r="H12" s="92"/>
      <c r="I12" s="92"/>
      <c r="J12" s="92"/>
      <c r="K12" s="92"/>
      <c r="L12" s="93"/>
    </row>
    <row r="13" spans="1:12" x14ac:dyDescent="0.25">
      <c r="A13" s="3" t="s">
        <v>16</v>
      </c>
      <c r="C13" s="62"/>
      <c r="D13" s="1"/>
      <c r="E13" s="63"/>
    </row>
    <row r="14" spans="1:12" ht="46.5" customHeight="1" x14ac:dyDescent="0.25">
      <c r="A14" s="13" t="s">
        <v>227</v>
      </c>
      <c r="B14" s="96"/>
      <c r="C14" s="62"/>
      <c r="D14" s="1"/>
      <c r="E14" s="63"/>
      <c r="F14" s="182" t="s">
        <v>226</v>
      </c>
      <c r="G14" s="182"/>
      <c r="H14" s="182"/>
      <c r="I14" s="182"/>
      <c r="J14" s="182"/>
    </row>
    <row r="15" spans="1:12" x14ac:dyDescent="0.25">
      <c r="A15" s="3" t="s">
        <v>214</v>
      </c>
      <c r="C15" s="66"/>
      <c r="D15" s="1"/>
      <c r="E15" s="63"/>
    </row>
    <row r="16" spans="1:12" x14ac:dyDescent="0.25">
      <c r="A16" s="3" t="s">
        <v>3</v>
      </c>
      <c r="C16" s="56"/>
      <c r="D16" s="1"/>
      <c r="E16" s="57"/>
    </row>
    <row r="17" spans="1:7" x14ac:dyDescent="0.25">
      <c r="A17" s="3" t="s">
        <v>4</v>
      </c>
      <c r="C17" s="56"/>
      <c r="D17" s="1"/>
      <c r="E17" s="57"/>
    </row>
    <row r="18" spans="1:7" x14ac:dyDescent="0.25">
      <c r="A18" s="3" t="s">
        <v>141</v>
      </c>
      <c r="C18" s="56"/>
      <c r="D18" s="1"/>
      <c r="E18" s="57"/>
    </row>
    <row r="19" spans="1:7" x14ac:dyDescent="0.25">
      <c r="A19" s="3" t="s">
        <v>2</v>
      </c>
      <c r="C19" s="56"/>
      <c r="D19" s="1"/>
      <c r="E19" s="57"/>
    </row>
    <row r="20" spans="1:7" x14ac:dyDescent="0.25">
      <c r="A20" s="3" t="s">
        <v>142</v>
      </c>
      <c r="C20" s="56"/>
      <c r="D20" s="1"/>
      <c r="E20" s="57"/>
    </row>
    <row r="21" spans="1:7" x14ac:dyDescent="0.25">
      <c r="A21" s="3" t="s">
        <v>143</v>
      </c>
      <c r="C21" s="56"/>
      <c r="D21" s="1"/>
      <c r="E21" s="57"/>
    </row>
    <row r="22" spans="1:7" x14ac:dyDescent="0.25">
      <c r="A22" s="3" t="s">
        <v>144</v>
      </c>
      <c r="C22" s="56"/>
      <c r="D22" s="1"/>
      <c r="E22" s="57"/>
    </row>
    <row r="23" spans="1:7" x14ac:dyDescent="0.25">
      <c r="A23" s="3" t="s">
        <v>145</v>
      </c>
      <c r="C23" s="56"/>
      <c r="D23" s="1"/>
      <c r="E23" s="57"/>
    </row>
    <row r="24" spans="1:7" x14ac:dyDescent="0.25">
      <c r="A24" s="3" t="s">
        <v>1</v>
      </c>
      <c r="C24" s="56"/>
      <c r="D24" s="1"/>
      <c r="E24" s="57"/>
      <c r="G24" t="s">
        <v>222</v>
      </c>
    </row>
    <row r="25" spans="1:7" x14ac:dyDescent="0.25">
      <c r="A25" s="3" t="s">
        <v>6</v>
      </c>
      <c r="C25" s="56"/>
      <c r="D25" s="1"/>
      <c r="E25" s="57"/>
      <c r="G25" t="s">
        <v>223</v>
      </c>
    </row>
    <row r="26" spans="1:7" x14ac:dyDescent="0.25">
      <c r="A26" s="3" t="s">
        <v>147</v>
      </c>
      <c r="C26" s="56"/>
      <c r="D26" s="1"/>
      <c r="E26" s="57"/>
    </row>
    <row r="27" spans="1:7" x14ac:dyDescent="0.25">
      <c r="A27" s="3" t="s">
        <v>146</v>
      </c>
      <c r="C27" s="56"/>
      <c r="D27" s="1"/>
      <c r="E27" s="57"/>
    </row>
    <row r="28" spans="1:7" x14ac:dyDescent="0.25">
      <c r="A28" s="3" t="s">
        <v>0</v>
      </c>
      <c r="C28" s="56"/>
      <c r="D28" s="1"/>
      <c r="E28" s="57"/>
    </row>
    <row r="29" spans="1:7" x14ac:dyDescent="0.25">
      <c r="A29" s="3" t="s">
        <v>148</v>
      </c>
      <c r="C29" s="56"/>
      <c r="D29" s="1"/>
      <c r="E29" s="57"/>
    </row>
    <row r="30" spans="1:7" x14ac:dyDescent="0.25">
      <c r="A30" s="3" t="s">
        <v>5</v>
      </c>
      <c r="C30" s="56"/>
      <c r="D30" s="1"/>
      <c r="E30" s="57"/>
    </row>
    <row r="31" spans="1:7" x14ac:dyDescent="0.25">
      <c r="A31" s="3" t="s">
        <v>149</v>
      </c>
      <c r="C31" s="56"/>
      <c r="D31" s="1"/>
      <c r="E31" s="57"/>
    </row>
    <row r="32" spans="1:7" x14ac:dyDescent="0.25">
      <c r="A32" s="3" t="s">
        <v>150</v>
      </c>
      <c r="C32" s="56"/>
      <c r="D32" s="1"/>
      <c r="E32" s="57"/>
    </row>
    <row r="33" spans="1:6" ht="15.75" thickBot="1" x14ac:dyDescent="0.3">
      <c r="A33" s="8" t="s">
        <v>151</v>
      </c>
      <c r="B33" s="9"/>
      <c r="C33" s="58"/>
      <c r="D33" s="69"/>
      <c r="E33" s="59"/>
    </row>
    <row r="34" spans="1:6" ht="15.75" thickBot="1" x14ac:dyDescent="0.3">
      <c r="D34" s="1"/>
    </row>
    <row r="35" spans="1:6" x14ac:dyDescent="0.25">
      <c r="A35" s="5"/>
      <c r="B35" s="6"/>
      <c r="C35" s="6"/>
      <c r="D35" s="21"/>
      <c r="E35" s="7"/>
    </row>
    <row r="36" spans="1:6" x14ac:dyDescent="0.25">
      <c r="A36" s="3"/>
      <c r="C36" s="94" t="s">
        <v>211</v>
      </c>
      <c r="D36" s="1"/>
      <c r="E36" s="94" t="s">
        <v>213</v>
      </c>
      <c r="F36" t="s">
        <v>218</v>
      </c>
    </row>
    <row r="37" spans="1:6" x14ac:dyDescent="0.25">
      <c r="A37" s="3" t="s">
        <v>217</v>
      </c>
      <c r="C37" s="60"/>
      <c r="D37" s="1"/>
      <c r="E37" s="61"/>
      <c r="F37" t="s">
        <v>219</v>
      </c>
    </row>
    <row r="38" spans="1:6" ht="15.75" thickBot="1" x14ac:dyDescent="0.3">
      <c r="A38" s="8"/>
      <c r="B38" s="9"/>
      <c r="C38" s="9"/>
      <c r="D38" s="69"/>
      <c r="E38" s="48"/>
      <c r="F38" t="s">
        <v>220</v>
      </c>
    </row>
    <row r="39" spans="1:6" ht="15.75" thickBot="1" x14ac:dyDescent="0.3">
      <c r="D39" s="1"/>
    </row>
    <row r="40" spans="1:6" x14ac:dyDescent="0.25">
      <c r="A40" s="19" t="s">
        <v>156</v>
      </c>
      <c r="B40" s="97"/>
      <c r="C40" s="94" t="s">
        <v>211</v>
      </c>
      <c r="D40" s="1"/>
      <c r="E40" s="94" t="s">
        <v>213</v>
      </c>
    </row>
    <row r="41" spans="1:6" x14ac:dyDescent="0.25">
      <c r="A41" s="3"/>
      <c r="C41" s="33"/>
      <c r="D41" s="1"/>
      <c r="E41" s="30"/>
    </row>
    <row r="42" spans="1:6" x14ac:dyDescent="0.25">
      <c r="A42" s="25"/>
      <c r="B42" s="26"/>
      <c r="C42" s="33"/>
      <c r="D42" s="1"/>
      <c r="E42" s="30"/>
    </row>
    <row r="43" spans="1:6" x14ac:dyDescent="0.25">
      <c r="A43" s="83" t="s">
        <v>225</v>
      </c>
      <c r="B43" s="98"/>
      <c r="C43" s="33"/>
      <c r="D43" s="1"/>
      <c r="E43" s="30"/>
    </row>
    <row r="44" spans="1:6" x14ac:dyDescent="0.25">
      <c r="A44" s="3" t="s">
        <v>152</v>
      </c>
      <c r="C44" s="56"/>
      <c r="D44" s="1"/>
      <c r="E44" s="57"/>
      <c r="F44" t="s">
        <v>222</v>
      </c>
    </row>
    <row r="45" spans="1:6" x14ac:dyDescent="0.25">
      <c r="A45" s="3" t="s">
        <v>153</v>
      </c>
      <c r="C45" s="66"/>
      <c r="D45" s="1"/>
      <c r="E45" s="57"/>
      <c r="F45" t="s">
        <v>223</v>
      </c>
    </row>
    <row r="46" spans="1:6" x14ac:dyDescent="0.25">
      <c r="A46" s="83" t="s">
        <v>221</v>
      </c>
      <c r="B46" s="98"/>
      <c r="C46" s="33"/>
      <c r="D46" s="1"/>
      <c r="E46" s="30"/>
    </row>
    <row r="47" spans="1:6" x14ac:dyDescent="0.25">
      <c r="A47" s="13" t="s">
        <v>53</v>
      </c>
      <c r="B47" s="96"/>
      <c r="C47" s="56"/>
      <c r="D47" s="1"/>
      <c r="E47" s="57"/>
    </row>
    <row r="48" spans="1:6" ht="30" x14ac:dyDescent="0.25">
      <c r="A48" s="13" t="s">
        <v>54</v>
      </c>
      <c r="B48" s="96"/>
      <c r="C48" s="56"/>
      <c r="D48" s="1"/>
      <c r="E48" s="57"/>
    </row>
    <row r="49" spans="1:7" x14ac:dyDescent="0.25">
      <c r="A49" s="24"/>
      <c r="B49" s="99"/>
      <c r="C49" s="33"/>
      <c r="D49" s="1"/>
      <c r="E49" s="30"/>
    </row>
    <row r="50" spans="1:7" ht="30.75" thickBot="1" x14ac:dyDescent="0.3">
      <c r="A50" s="14" t="s">
        <v>288</v>
      </c>
      <c r="B50" s="100"/>
      <c r="C50" s="58"/>
      <c r="D50" s="69"/>
      <c r="E50" s="59"/>
    </row>
    <row r="51" spans="1:7" ht="15.75" thickBot="1" x14ac:dyDescent="0.3">
      <c r="D51" s="1"/>
    </row>
    <row r="52" spans="1:7" x14ac:dyDescent="0.25">
      <c r="A52" s="19" t="s">
        <v>76</v>
      </c>
      <c r="B52" s="97"/>
      <c r="C52" s="49" t="s">
        <v>210</v>
      </c>
      <c r="D52" s="1"/>
      <c r="E52" s="1"/>
    </row>
    <row r="53" spans="1:7" x14ac:dyDescent="0.25">
      <c r="A53" s="84" t="s">
        <v>79</v>
      </c>
      <c r="B53" s="101"/>
      <c r="C53" s="4"/>
      <c r="D53" s="1"/>
    </row>
    <row r="54" spans="1:7" x14ac:dyDescent="0.25">
      <c r="A54" s="3" t="s">
        <v>77</v>
      </c>
      <c r="C54" s="57"/>
      <c r="D54" s="1"/>
      <c r="E54" s="1"/>
    </row>
    <row r="55" spans="1:7" x14ac:dyDescent="0.25">
      <c r="A55" s="3"/>
      <c r="C55" s="70"/>
      <c r="D55" s="1"/>
      <c r="E55" s="1"/>
    </row>
    <row r="56" spans="1:7" x14ac:dyDescent="0.25">
      <c r="A56" s="3" t="s">
        <v>78</v>
      </c>
      <c r="C56" s="57"/>
      <c r="D56" s="1"/>
      <c r="E56" s="1"/>
    </row>
    <row r="57" spans="1:7" ht="15.75" thickBot="1" x14ac:dyDescent="0.3">
      <c r="A57" s="8"/>
      <c r="B57" s="9"/>
      <c r="C57" s="48"/>
      <c r="D57" s="1"/>
    </row>
    <row r="58" spans="1:7" x14ac:dyDescent="0.25">
      <c r="D58" s="1"/>
    </row>
    <row r="61" spans="1:7" x14ac:dyDescent="0.25">
      <c r="A61" s="2" t="s">
        <v>42</v>
      </c>
      <c r="B61" s="2"/>
      <c r="C61" s="20" t="s">
        <v>211</v>
      </c>
      <c r="D61" s="20"/>
      <c r="E61" s="20" t="s">
        <v>213</v>
      </c>
      <c r="G61" s="53" t="s">
        <v>205</v>
      </c>
    </row>
    <row r="62" spans="1:7" x14ac:dyDescent="0.25">
      <c r="A62" s="2" t="s">
        <v>43</v>
      </c>
      <c r="B62" s="2"/>
      <c r="C62" s="2"/>
      <c r="D62" s="2"/>
      <c r="E62" s="2"/>
      <c r="G62" t="s">
        <v>206</v>
      </c>
    </row>
    <row r="63" spans="1:7" x14ac:dyDescent="0.25">
      <c r="A63" s="2" t="str">
        <f>+A4</f>
        <v>A2250.15</v>
      </c>
      <c r="B63" s="2"/>
      <c r="C63" s="34">
        <f>+C4</f>
        <v>0</v>
      </c>
      <c r="D63" s="34"/>
      <c r="E63" s="34">
        <f>+E4</f>
        <v>0</v>
      </c>
      <c r="G63" t="s">
        <v>207</v>
      </c>
    </row>
    <row r="64" spans="1:7" x14ac:dyDescent="0.25">
      <c r="A64" s="2" t="str">
        <f>+A5</f>
        <v>A2250.16</v>
      </c>
      <c r="B64" s="2"/>
      <c r="C64" s="34">
        <f>+C5</f>
        <v>0</v>
      </c>
      <c r="D64" s="34"/>
      <c r="E64" s="34">
        <f>+E5</f>
        <v>0</v>
      </c>
      <c r="G64" t="s">
        <v>208</v>
      </c>
    </row>
    <row r="65" spans="1:5" ht="15.75" thickBot="1" x14ac:dyDescent="0.3">
      <c r="A65" s="2" t="s">
        <v>45</v>
      </c>
      <c r="B65" s="2"/>
      <c r="C65" s="35">
        <f>SUM(C63:C64)</f>
        <v>0</v>
      </c>
      <c r="D65" s="35"/>
      <c r="E65" s="35">
        <f t="shared" ref="E65" si="0">SUM(E63:E64)</f>
        <v>0</v>
      </c>
    </row>
    <row r="66" spans="1:5" ht="15.75" thickTop="1" x14ac:dyDescent="0.25">
      <c r="A66" s="2"/>
      <c r="B66" s="2"/>
      <c r="C66" s="34"/>
      <c r="D66" s="34"/>
      <c r="E66" s="34"/>
    </row>
    <row r="67" spans="1:5" x14ac:dyDescent="0.25">
      <c r="A67" s="2" t="s">
        <v>44</v>
      </c>
      <c r="B67" s="2"/>
      <c r="C67" s="34"/>
      <c r="D67" s="34"/>
      <c r="E67" s="34"/>
    </row>
    <row r="68" spans="1:5" x14ac:dyDescent="0.25">
      <c r="A68" s="2" t="str">
        <f>+A4</f>
        <v>A2250.15</v>
      </c>
      <c r="B68" s="2"/>
      <c r="C68" s="34">
        <f t="shared" ref="C68:E68" si="1">+C4</f>
        <v>0</v>
      </c>
      <c r="D68" s="34"/>
      <c r="E68" s="34">
        <f t="shared" si="1"/>
        <v>0</v>
      </c>
    </row>
    <row r="69" spans="1:5" x14ac:dyDescent="0.25">
      <c r="A69" s="2" t="str">
        <f>+A5</f>
        <v>A2250.16</v>
      </c>
      <c r="B69" s="2"/>
      <c r="C69" s="34">
        <f t="shared" ref="C69:E69" si="2">+C5</f>
        <v>0</v>
      </c>
      <c r="D69" s="34"/>
      <c r="E69" s="34">
        <f t="shared" si="2"/>
        <v>0</v>
      </c>
    </row>
    <row r="70" spans="1:5" ht="30" x14ac:dyDescent="0.25">
      <c r="A70" s="11" t="str">
        <f>+A14</f>
        <v>All General Fund .1 (Salary) Accounts, excluding A2250 codes</v>
      </c>
      <c r="B70" s="11"/>
      <c r="C70" s="34">
        <f>+C14</f>
        <v>0</v>
      </c>
      <c r="D70" s="34"/>
      <c r="E70" s="34">
        <f>+E14</f>
        <v>0</v>
      </c>
    </row>
    <row r="71" spans="1:5" ht="15.75" thickBot="1" x14ac:dyDescent="0.3">
      <c r="A71" s="2" t="s">
        <v>158</v>
      </c>
      <c r="B71" s="2"/>
      <c r="C71" s="35">
        <f>SUM(C67:C70)</f>
        <v>0</v>
      </c>
      <c r="D71" s="35"/>
      <c r="E71" s="35">
        <f>SUM(E67:E70)</f>
        <v>0</v>
      </c>
    </row>
    <row r="72" spans="1:5" ht="15.75" thickTop="1" x14ac:dyDescent="0.25">
      <c r="A72" s="2"/>
      <c r="B72" s="2"/>
      <c r="C72" s="46"/>
      <c r="D72" s="46"/>
      <c r="E72" s="46"/>
    </row>
    <row r="73" spans="1:5" ht="30" x14ac:dyDescent="0.25">
      <c r="A73" s="11" t="s">
        <v>83</v>
      </c>
      <c r="B73" s="11"/>
      <c r="C73" s="20" t="s">
        <v>211</v>
      </c>
      <c r="D73" s="20"/>
      <c r="E73" s="20" t="s">
        <v>213</v>
      </c>
    </row>
    <row r="74" spans="1:5" x14ac:dyDescent="0.25">
      <c r="A74" s="2" t="s">
        <v>45</v>
      </c>
      <c r="B74" s="2"/>
      <c r="C74" s="34">
        <f>+C65</f>
        <v>0</v>
      </c>
      <c r="D74" s="34"/>
      <c r="E74" s="34">
        <f>+E65</f>
        <v>0</v>
      </c>
    </row>
    <row r="75" spans="1:5" x14ac:dyDescent="0.25">
      <c r="A75" s="2" t="s">
        <v>46</v>
      </c>
      <c r="B75" s="2"/>
      <c r="C75" s="34">
        <f>+C71</f>
        <v>0</v>
      </c>
      <c r="D75" s="34"/>
      <c r="E75" s="34">
        <f t="shared" ref="E75" si="3">+E71</f>
        <v>0</v>
      </c>
    </row>
    <row r="76" spans="1:5" x14ac:dyDescent="0.25">
      <c r="A76" s="2" t="s">
        <v>159</v>
      </c>
      <c r="B76" s="2"/>
      <c r="C76" s="10" t="e">
        <f>+ROUND((C74/C75),4)</f>
        <v>#DIV/0!</v>
      </c>
      <c r="D76" s="10"/>
      <c r="E76" s="10" t="e">
        <f t="shared" ref="E76" si="4">+ROUND((E74/E75),4)</f>
        <v>#DIV/0!</v>
      </c>
    </row>
    <row r="77" spans="1:5" x14ac:dyDescent="0.25">
      <c r="A77" s="2"/>
      <c r="B77" s="2"/>
      <c r="C77" s="2"/>
      <c r="D77" s="2"/>
      <c r="E77" s="2"/>
    </row>
    <row r="78" spans="1:5" x14ac:dyDescent="0.25">
      <c r="A78" s="2" t="s">
        <v>47</v>
      </c>
      <c r="B78" s="2"/>
      <c r="C78" s="2"/>
      <c r="D78" s="2"/>
      <c r="E78" s="2"/>
    </row>
    <row r="79" spans="1:5" x14ac:dyDescent="0.25">
      <c r="A79" s="2" t="str">
        <f>+A15</f>
        <v>AT9098.0 Total Employee Benefits</v>
      </c>
      <c r="B79" s="2"/>
      <c r="C79" s="34">
        <f>+C15</f>
        <v>0</v>
      </c>
      <c r="D79" s="34"/>
      <c r="E79" s="34">
        <f>+E15</f>
        <v>0</v>
      </c>
    </row>
    <row r="80" spans="1:5" x14ac:dyDescent="0.25">
      <c r="A80" s="2"/>
      <c r="B80" s="2"/>
      <c r="C80" s="34"/>
      <c r="D80" s="34"/>
      <c r="E80" s="34"/>
    </row>
    <row r="81" spans="1:12" x14ac:dyDescent="0.25">
      <c r="A81" s="2" t="s">
        <v>159</v>
      </c>
      <c r="B81" s="2"/>
      <c r="C81" s="34" t="e">
        <f>C76*C79</f>
        <v>#DIV/0!</v>
      </c>
      <c r="D81" s="34"/>
      <c r="E81" s="34" t="e">
        <f t="shared" ref="E81" si="5">E76*E79</f>
        <v>#DIV/0!</v>
      </c>
    </row>
    <row r="82" spans="1:12" x14ac:dyDescent="0.25">
      <c r="A82" s="2"/>
      <c r="B82" s="2"/>
      <c r="C82" s="46"/>
      <c r="D82" s="46"/>
      <c r="E82" s="46"/>
    </row>
    <row r="83" spans="1:12" ht="9" customHeight="1" x14ac:dyDescent="0.25">
      <c r="A83" s="2"/>
      <c r="B83" s="2"/>
      <c r="C83" s="2"/>
      <c r="D83" s="2"/>
      <c r="E83" s="2"/>
    </row>
    <row r="84" spans="1:12" ht="27.75" customHeight="1" x14ac:dyDescent="0.35">
      <c r="A84" s="183" t="s">
        <v>51</v>
      </c>
      <c r="B84" s="183"/>
      <c r="C84" s="183"/>
      <c r="D84" s="183"/>
      <c r="E84" s="183"/>
      <c r="G84" s="181"/>
      <c r="H84" s="181"/>
      <c r="I84" s="181"/>
      <c r="J84" s="181"/>
      <c r="K84" s="181"/>
      <c r="L84" s="181"/>
    </row>
    <row r="85" spans="1:12" x14ac:dyDescent="0.25">
      <c r="A85" s="16" t="s">
        <v>57</v>
      </c>
      <c r="B85" s="16"/>
      <c r="C85" s="22" t="s">
        <v>211</v>
      </c>
      <c r="D85" s="22"/>
      <c r="E85" s="22" t="s">
        <v>213</v>
      </c>
    </row>
    <row r="86" spans="1:12" x14ac:dyDescent="0.25">
      <c r="A86" s="12" t="s">
        <v>48</v>
      </c>
      <c r="B86" s="12"/>
      <c r="C86" s="12"/>
      <c r="D86" s="12"/>
      <c r="E86" s="12"/>
      <c r="F86" t="s">
        <v>75</v>
      </c>
    </row>
    <row r="87" spans="1:12" x14ac:dyDescent="0.25">
      <c r="A87" s="12" t="s">
        <v>215</v>
      </c>
      <c r="B87" s="12"/>
      <c r="C87" s="74" t="e">
        <f>+C81</f>
        <v>#DIV/0!</v>
      </c>
      <c r="D87" s="36"/>
      <c r="E87" s="36" t="e">
        <f>+E81</f>
        <v>#DIV/0!</v>
      </c>
      <c r="F87" s="50" t="s">
        <v>181</v>
      </c>
      <c r="G87" s="50"/>
    </row>
    <row r="88" spans="1:12" x14ac:dyDescent="0.25">
      <c r="A88" s="12" t="s">
        <v>41</v>
      </c>
      <c r="B88" s="12"/>
      <c r="C88" s="74"/>
      <c r="D88" s="36"/>
      <c r="E88" s="36"/>
      <c r="F88" s="50"/>
      <c r="G88" s="50"/>
    </row>
    <row r="89" spans="1:12" x14ac:dyDescent="0.25">
      <c r="A89" s="12" t="str">
        <f t="shared" ref="A89:A98" si="6">+A4</f>
        <v>A2250.15</v>
      </c>
      <c r="B89" s="12"/>
      <c r="C89" s="74">
        <f t="shared" ref="C89:C98" si="7">+C4</f>
        <v>0</v>
      </c>
      <c r="D89" s="36"/>
      <c r="E89" s="36">
        <f t="shared" ref="E89:E98" si="8">+E4</f>
        <v>0</v>
      </c>
      <c r="F89" s="50" t="s">
        <v>160</v>
      </c>
      <c r="G89" s="50"/>
    </row>
    <row r="90" spans="1:12" x14ac:dyDescent="0.25">
      <c r="A90" s="12" t="str">
        <f t="shared" si="6"/>
        <v>A2250.16</v>
      </c>
      <c r="B90" s="12"/>
      <c r="C90" s="74">
        <f t="shared" si="7"/>
        <v>0</v>
      </c>
      <c r="D90" s="36"/>
      <c r="E90" s="36">
        <f t="shared" si="8"/>
        <v>0</v>
      </c>
      <c r="F90" s="50" t="s">
        <v>161</v>
      </c>
      <c r="G90" s="50"/>
    </row>
    <row r="91" spans="1:12" x14ac:dyDescent="0.25">
      <c r="A91" s="12" t="str">
        <f t="shared" si="6"/>
        <v>A2250.2</v>
      </c>
      <c r="B91" s="12"/>
      <c r="C91" s="74">
        <f t="shared" si="7"/>
        <v>0</v>
      </c>
      <c r="D91" s="36"/>
      <c r="E91" s="36">
        <f t="shared" si="8"/>
        <v>0</v>
      </c>
      <c r="F91" s="50" t="s">
        <v>162</v>
      </c>
      <c r="G91" s="50"/>
    </row>
    <row r="92" spans="1:12" x14ac:dyDescent="0.25">
      <c r="A92" s="12" t="str">
        <f t="shared" si="6"/>
        <v>A2250.4</v>
      </c>
      <c r="B92" s="12"/>
      <c r="C92" s="74">
        <f t="shared" si="7"/>
        <v>0</v>
      </c>
      <c r="D92" s="36"/>
      <c r="E92" s="36">
        <f t="shared" si="8"/>
        <v>0</v>
      </c>
      <c r="F92" s="50" t="s">
        <v>163</v>
      </c>
      <c r="G92" s="50"/>
    </row>
    <row r="93" spans="1:12" x14ac:dyDescent="0.25">
      <c r="A93" s="12" t="str">
        <f t="shared" si="6"/>
        <v>A2250.45</v>
      </c>
      <c r="B93" s="12"/>
      <c r="C93" s="74">
        <f t="shared" si="7"/>
        <v>0</v>
      </c>
      <c r="D93" s="36"/>
      <c r="E93" s="36">
        <f t="shared" si="8"/>
        <v>0</v>
      </c>
      <c r="F93" s="50" t="s">
        <v>164</v>
      </c>
      <c r="G93" s="50"/>
    </row>
    <row r="94" spans="1:12" x14ac:dyDescent="0.25">
      <c r="A94" s="12" t="str">
        <f t="shared" si="6"/>
        <v>A2250.471</v>
      </c>
      <c r="B94" s="12"/>
      <c r="C94" s="74">
        <f t="shared" si="7"/>
        <v>0</v>
      </c>
      <c r="D94" s="36"/>
      <c r="E94" s="36">
        <f t="shared" si="8"/>
        <v>0</v>
      </c>
      <c r="F94" s="50" t="s">
        <v>165</v>
      </c>
      <c r="G94" s="50"/>
    </row>
    <row r="95" spans="1:12" x14ac:dyDescent="0.25">
      <c r="A95" s="12" t="str">
        <f t="shared" si="6"/>
        <v>A2250.472</v>
      </c>
      <c r="B95" s="12"/>
      <c r="C95" s="74">
        <f t="shared" si="7"/>
        <v>0</v>
      </c>
      <c r="D95" s="36"/>
      <c r="E95" s="36">
        <f t="shared" si="8"/>
        <v>0</v>
      </c>
      <c r="F95" s="50" t="s">
        <v>166</v>
      </c>
      <c r="G95" s="50"/>
    </row>
    <row r="96" spans="1:12" x14ac:dyDescent="0.25">
      <c r="A96" s="12" t="str">
        <f t="shared" si="6"/>
        <v>A2250.473</v>
      </c>
      <c r="B96" s="12"/>
      <c r="C96" s="74">
        <f t="shared" si="7"/>
        <v>0</v>
      </c>
      <c r="D96" s="36"/>
      <c r="E96" s="36">
        <f t="shared" si="8"/>
        <v>0</v>
      </c>
      <c r="F96" s="50" t="s">
        <v>167</v>
      </c>
      <c r="G96" s="50"/>
    </row>
    <row r="97" spans="1:7" x14ac:dyDescent="0.25">
      <c r="A97" s="12" t="str">
        <f t="shared" si="6"/>
        <v>A2250.48</v>
      </c>
      <c r="B97" s="12"/>
      <c r="C97" s="74">
        <f t="shared" si="7"/>
        <v>0</v>
      </c>
      <c r="D97" s="36"/>
      <c r="E97" s="36">
        <f t="shared" si="8"/>
        <v>0</v>
      </c>
      <c r="F97" s="50" t="s">
        <v>168</v>
      </c>
      <c r="G97" s="50"/>
    </row>
    <row r="98" spans="1:7" x14ac:dyDescent="0.25">
      <c r="A98" s="12" t="str">
        <f t="shared" si="6"/>
        <v>A2250.49</v>
      </c>
      <c r="B98" s="12"/>
      <c r="C98" s="74">
        <f t="shared" si="7"/>
        <v>0</v>
      </c>
      <c r="D98" s="36"/>
      <c r="E98" s="36">
        <f t="shared" si="8"/>
        <v>0</v>
      </c>
      <c r="F98" s="50" t="s">
        <v>169</v>
      </c>
      <c r="G98" s="50"/>
    </row>
    <row r="99" spans="1:7" x14ac:dyDescent="0.25">
      <c r="A99" s="12" t="str">
        <f t="shared" ref="A99:A116" si="9">+A16</f>
        <v>F2253.15</v>
      </c>
      <c r="B99" s="12"/>
      <c r="C99" s="74">
        <f t="shared" ref="C99:C116" si="10">+C16</f>
        <v>0</v>
      </c>
      <c r="D99" s="36"/>
      <c r="E99" s="36">
        <f t="shared" ref="E99:E116" si="11">+E16</f>
        <v>0</v>
      </c>
      <c r="F99" s="50" t="s">
        <v>170</v>
      </c>
      <c r="G99" s="50"/>
    </row>
    <row r="100" spans="1:7" x14ac:dyDescent="0.25">
      <c r="A100" s="12" t="str">
        <f t="shared" si="9"/>
        <v>F2253.16</v>
      </c>
      <c r="B100" s="12"/>
      <c r="C100" s="74">
        <f t="shared" si="10"/>
        <v>0</v>
      </c>
      <c r="D100" s="36"/>
      <c r="E100" s="36">
        <f t="shared" si="11"/>
        <v>0</v>
      </c>
      <c r="F100" s="50" t="s">
        <v>171</v>
      </c>
      <c r="G100" s="50"/>
    </row>
    <row r="101" spans="1:7" x14ac:dyDescent="0.25">
      <c r="A101" s="12" t="str">
        <f t="shared" si="9"/>
        <v>F2253.2</v>
      </c>
      <c r="B101" s="12"/>
      <c r="C101" s="74">
        <f t="shared" si="10"/>
        <v>0</v>
      </c>
      <c r="D101" s="36"/>
      <c r="E101" s="36">
        <f t="shared" si="11"/>
        <v>0</v>
      </c>
      <c r="F101" s="50" t="s">
        <v>172</v>
      </c>
      <c r="G101" s="50"/>
    </row>
    <row r="102" spans="1:7" x14ac:dyDescent="0.25">
      <c r="A102" s="12" t="str">
        <f t="shared" si="9"/>
        <v>F2253.4</v>
      </c>
      <c r="B102" s="12"/>
      <c r="C102" s="74">
        <f t="shared" si="10"/>
        <v>0</v>
      </c>
      <c r="D102" s="36"/>
      <c r="E102" s="36">
        <f t="shared" si="11"/>
        <v>0</v>
      </c>
      <c r="F102" s="50" t="s">
        <v>173</v>
      </c>
      <c r="G102" s="50"/>
    </row>
    <row r="103" spans="1:7" x14ac:dyDescent="0.25">
      <c r="A103" s="12" t="str">
        <f t="shared" si="9"/>
        <v>F2253.45</v>
      </c>
      <c r="B103" s="12"/>
      <c r="C103" s="74">
        <f t="shared" si="10"/>
        <v>0</v>
      </c>
      <c r="D103" s="36"/>
      <c r="E103" s="36">
        <f t="shared" si="11"/>
        <v>0</v>
      </c>
      <c r="F103" s="50" t="s">
        <v>174</v>
      </c>
      <c r="G103" s="50"/>
    </row>
    <row r="104" spans="1:7" x14ac:dyDescent="0.25">
      <c r="A104" s="12" t="str">
        <f t="shared" si="9"/>
        <v>F2253.471</v>
      </c>
      <c r="B104" s="12"/>
      <c r="C104" s="74">
        <f t="shared" si="10"/>
        <v>0</v>
      </c>
      <c r="D104" s="36"/>
      <c r="E104" s="36">
        <f t="shared" si="11"/>
        <v>0</v>
      </c>
      <c r="F104" s="50" t="s">
        <v>175</v>
      </c>
      <c r="G104" s="50"/>
    </row>
    <row r="105" spans="1:7" x14ac:dyDescent="0.25">
      <c r="A105" s="12" t="str">
        <f t="shared" si="9"/>
        <v>F2253.472</v>
      </c>
      <c r="B105" s="12"/>
      <c r="C105" s="74">
        <f t="shared" si="10"/>
        <v>0</v>
      </c>
      <c r="D105" s="36"/>
      <c r="E105" s="36">
        <f t="shared" si="11"/>
        <v>0</v>
      </c>
      <c r="F105" s="50" t="s">
        <v>176</v>
      </c>
      <c r="G105" s="50"/>
    </row>
    <row r="106" spans="1:7" x14ac:dyDescent="0.25">
      <c r="A106" s="12" t="str">
        <f t="shared" si="9"/>
        <v>F2253.48</v>
      </c>
      <c r="B106" s="12"/>
      <c r="C106" s="74">
        <f t="shared" si="10"/>
        <v>0</v>
      </c>
      <c r="D106" s="36"/>
      <c r="E106" s="36">
        <f t="shared" si="11"/>
        <v>0</v>
      </c>
      <c r="F106" s="50" t="s">
        <v>177</v>
      </c>
      <c r="G106" s="50"/>
    </row>
    <row r="107" spans="1:7" x14ac:dyDescent="0.25">
      <c r="A107" s="12" t="str">
        <f t="shared" si="9"/>
        <v>F2253.49</v>
      </c>
      <c r="B107" s="12"/>
      <c r="C107" s="74">
        <f t="shared" si="10"/>
        <v>0</v>
      </c>
      <c r="D107" s="36"/>
      <c r="E107" s="36">
        <f t="shared" si="11"/>
        <v>0</v>
      </c>
      <c r="F107" s="50" t="s">
        <v>178</v>
      </c>
      <c r="G107" s="50"/>
    </row>
    <row r="108" spans="1:7" x14ac:dyDescent="0.25">
      <c r="A108" s="12" t="str">
        <f t="shared" si="9"/>
        <v>F2253.8</v>
      </c>
      <c r="B108" s="12"/>
      <c r="C108" s="74">
        <f t="shared" si="10"/>
        <v>0</v>
      </c>
      <c r="D108" s="36"/>
      <c r="E108" s="36">
        <f t="shared" si="11"/>
        <v>0</v>
      </c>
      <c r="F108" s="50" t="s">
        <v>179</v>
      </c>
      <c r="G108" s="50"/>
    </row>
    <row r="109" spans="1:7" x14ac:dyDescent="0.25">
      <c r="A109" s="12" t="str">
        <f t="shared" si="9"/>
        <v>F5511.16 (Excluding Trans Supv Office)</v>
      </c>
      <c r="B109" s="12"/>
      <c r="C109" s="74">
        <f t="shared" si="10"/>
        <v>0</v>
      </c>
      <c r="D109" s="36"/>
      <c r="E109" s="36">
        <f t="shared" si="11"/>
        <v>0</v>
      </c>
      <c r="F109" s="50" t="s">
        <v>180</v>
      </c>
      <c r="G109" s="50"/>
    </row>
    <row r="110" spans="1:7" x14ac:dyDescent="0.25">
      <c r="A110" s="12" t="str">
        <f t="shared" si="9"/>
        <v>F5511.16 (Trans Supervisor Office)</v>
      </c>
      <c r="B110" s="12"/>
      <c r="C110" s="74">
        <f t="shared" si="10"/>
        <v>0</v>
      </c>
      <c r="D110" s="36"/>
      <c r="E110" s="36">
        <f t="shared" si="11"/>
        <v>0</v>
      </c>
      <c r="F110" s="50" t="s">
        <v>180</v>
      </c>
      <c r="G110" s="50"/>
    </row>
    <row r="111" spans="1:7" x14ac:dyDescent="0.25">
      <c r="A111" s="12" t="str">
        <f t="shared" si="9"/>
        <v>F5511.4</v>
      </c>
      <c r="B111" s="12"/>
      <c r="C111" s="74">
        <f t="shared" si="10"/>
        <v>0</v>
      </c>
      <c r="D111" s="36"/>
      <c r="E111" s="36">
        <f t="shared" si="11"/>
        <v>0</v>
      </c>
      <c r="F111" s="50" t="s">
        <v>182</v>
      </c>
      <c r="G111" s="50"/>
    </row>
    <row r="112" spans="1:7" x14ac:dyDescent="0.25">
      <c r="A112" s="12" t="str">
        <f t="shared" si="9"/>
        <v>F5511.45</v>
      </c>
      <c r="B112" s="12"/>
      <c r="C112" s="74">
        <f t="shared" si="10"/>
        <v>0</v>
      </c>
      <c r="D112" s="36"/>
      <c r="E112" s="36">
        <f t="shared" si="11"/>
        <v>0</v>
      </c>
      <c r="F112" s="50" t="s">
        <v>183</v>
      </c>
      <c r="G112" s="50"/>
    </row>
    <row r="113" spans="1:7" x14ac:dyDescent="0.25">
      <c r="A113" s="12" t="str">
        <f t="shared" si="9"/>
        <v>F5511.8</v>
      </c>
      <c r="B113" s="12"/>
      <c r="C113" s="74">
        <f t="shared" si="10"/>
        <v>0</v>
      </c>
      <c r="D113" s="36"/>
      <c r="E113" s="36">
        <f t="shared" si="11"/>
        <v>0</v>
      </c>
      <c r="F113" s="50" t="s">
        <v>184</v>
      </c>
      <c r="G113" s="50"/>
    </row>
    <row r="114" spans="1:7" x14ac:dyDescent="0.25">
      <c r="A114" s="12" t="str">
        <f t="shared" si="9"/>
        <v>F5541.4</v>
      </c>
      <c r="B114" s="12"/>
      <c r="C114" s="74">
        <f t="shared" si="10"/>
        <v>0</v>
      </c>
      <c r="D114" s="36"/>
      <c r="E114" s="36">
        <f t="shared" si="11"/>
        <v>0</v>
      </c>
      <c r="F114" s="50" t="s">
        <v>185</v>
      </c>
      <c r="G114" s="50"/>
    </row>
    <row r="115" spans="1:7" x14ac:dyDescent="0.25">
      <c r="A115" s="12" t="str">
        <f t="shared" si="9"/>
        <v>F5551.4</v>
      </c>
      <c r="B115" s="12"/>
      <c r="C115" s="74">
        <f t="shared" si="10"/>
        <v>0</v>
      </c>
      <c r="D115" s="36"/>
      <c r="E115" s="36">
        <f t="shared" si="11"/>
        <v>0</v>
      </c>
      <c r="F115" s="50" t="s">
        <v>186</v>
      </c>
      <c r="G115" s="50"/>
    </row>
    <row r="116" spans="1:7" ht="15.6" customHeight="1" x14ac:dyDescent="0.25">
      <c r="A116" s="12" t="str">
        <f t="shared" si="9"/>
        <v>F5582.49</v>
      </c>
      <c r="B116" s="12"/>
      <c r="C116" s="74">
        <f t="shared" si="10"/>
        <v>0</v>
      </c>
      <c r="D116" s="36"/>
      <c r="E116" s="36">
        <f t="shared" si="11"/>
        <v>0</v>
      </c>
      <c r="F116" s="50" t="s">
        <v>187</v>
      </c>
      <c r="G116" s="50"/>
    </row>
    <row r="117" spans="1:7" ht="9.75" customHeight="1" x14ac:dyDescent="0.25">
      <c r="A117" s="12"/>
      <c r="B117" s="12"/>
      <c r="C117" s="74"/>
      <c r="D117" s="36"/>
      <c r="E117" s="36"/>
      <c r="F117" s="50"/>
      <c r="G117" s="50"/>
    </row>
    <row r="118" spans="1:7" ht="15.75" thickBot="1" x14ac:dyDescent="0.3">
      <c r="A118" s="18" t="s">
        <v>63</v>
      </c>
      <c r="B118" s="18"/>
      <c r="C118" s="78" t="e">
        <f>SUM(C86:C117)</f>
        <v>#DIV/0!</v>
      </c>
      <c r="D118" s="36"/>
      <c r="E118" s="78" t="e">
        <f t="shared" ref="E118" si="12">SUM(E86:E117)</f>
        <v>#DIV/0!</v>
      </c>
      <c r="F118" s="50"/>
      <c r="G118" s="50"/>
    </row>
    <row r="119" spans="1:7" ht="15.75" thickBot="1" x14ac:dyDescent="0.3">
      <c r="A119" s="12"/>
      <c r="B119" s="12"/>
      <c r="C119" s="81" t="s">
        <v>230</v>
      </c>
      <c r="D119" s="36"/>
      <c r="E119" s="81" t="s">
        <v>231</v>
      </c>
      <c r="F119" s="50"/>
      <c r="G119" s="50"/>
    </row>
    <row r="120" spans="1:7" x14ac:dyDescent="0.25">
      <c r="A120" s="12" t="s">
        <v>52</v>
      </c>
      <c r="B120" s="12"/>
      <c r="C120" s="73">
        <f>+C37</f>
        <v>0</v>
      </c>
      <c r="D120" s="36"/>
      <c r="E120" s="73">
        <f>+E37</f>
        <v>0</v>
      </c>
      <c r="F120" s="50"/>
      <c r="G120" s="50"/>
    </row>
    <row r="121" spans="1:7" ht="6" customHeight="1" x14ac:dyDescent="0.25">
      <c r="A121" s="12"/>
      <c r="B121" s="12"/>
      <c r="C121" s="12"/>
      <c r="D121" s="36"/>
      <c r="E121" s="12"/>
      <c r="F121" s="50"/>
      <c r="G121" s="50"/>
    </row>
    <row r="122" spans="1:7" ht="33" customHeight="1" x14ac:dyDescent="0.25">
      <c r="A122" s="18" t="s">
        <v>69</v>
      </c>
      <c r="B122" s="18"/>
      <c r="C122" s="17" t="e">
        <f>+C118/C120</f>
        <v>#DIV/0!</v>
      </c>
      <c r="D122" s="36"/>
      <c r="E122" s="17" t="e">
        <f t="shared" ref="E122" si="13">+E118/E120</f>
        <v>#DIV/0!</v>
      </c>
      <c r="F122" s="50"/>
      <c r="G122" s="50"/>
    </row>
    <row r="123" spans="1:7" x14ac:dyDescent="0.25">
      <c r="A123" s="12"/>
      <c r="B123" s="12"/>
      <c r="C123" s="12"/>
      <c r="D123" s="12"/>
      <c r="E123" s="12"/>
      <c r="F123" s="50"/>
      <c r="G123" s="50"/>
    </row>
    <row r="124" spans="1:7" x14ac:dyDescent="0.25">
      <c r="A124" s="12" t="s">
        <v>70</v>
      </c>
      <c r="B124" s="12"/>
      <c r="C124" s="12"/>
      <c r="D124" s="12"/>
      <c r="E124" s="12"/>
      <c r="F124" s="50"/>
      <c r="G124" s="50"/>
    </row>
    <row r="125" spans="1:7" x14ac:dyDescent="0.25">
      <c r="A125" s="23" t="s">
        <v>71</v>
      </c>
      <c r="B125" s="23"/>
      <c r="C125" s="12"/>
      <c r="D125" s="12"/>
      <c r="E125" s="12"/>
      <c r="F125" s="50"/>
      <c r="G125" s="50"/>
    </row>
    <row r="126" spans="1:7" x14ac:dyDescent="0.25">
      <c r="A126" s="12" t="s">
        <v>58</v>
      </c>
      <c r="B126" s="12"/>
      <c r="C126" s="36">
        <f>+C47+C48+C50</f>
        <v>0</v>
      </c>
      <c r="D126" s="36"/>
      <c r="E126" s="36">
        <f>+E47+E48+E50</f>
        <v>0</v>
      </c>
      <c r="F126" s="50"/>
      <c r="G126" s="50"/>
    </row>
    <row r="127" spans="1:7" x14ac:dyDescent="0.25">
      <c r="A127" s="12" t="s">
        <v>59</v>
      </c>
      <c r="B127" s="12"/>
      <c r="C127" s="36" t="e">
        <f>+C87+C89+C90+C91+C92+C93+C94+C95+C96+C97+C98</f>
        <v>#DIV/0!</v>
      </c>
      <c r="D127" s="36"/>
      <c r="E127" s="36" t="e">
        <f t="shared" ref="E127" si="14">+E87+E89+E90+E91+E92+E93+E94+E95+E96+E97+E98</f>
        <v>#DIV/0!</v>
      </c>
      <c r="F127" s="50"/>
      <c r="G127" s="50"/>
    </row>
    <row r="128" spans="1:7" x14ac:dyDescent="0.25">
      <c r="A128" s="12" t="s">
        <v>60</v>
      </c>
      <c r="B128" s="12"/>
      <c r="C128" s="15" t="e">
        <f>ROUND(+C126/C127,4)</f>
        <v>#DIV/0!</v>
      </c>
      <c r="D128" s="15"/>
      <c r="E128" s="15" t="e">
        <f t="shared" ref="E128" si="15">ROUND(+E126/E127,4)</f>
        <v>#DIV/0!</v>
      </c>
      <c r="F128" s="50"/>
      <c r="G128" s="50"/>
    </row>
    <row r="129" spans="1:10" x14ac:dyDescent="0.25">
      <c r="A129" s="12"/>
      <c r="B129" s="12"/>
      <c r="C129" s="12"/>
      <c r="D129" s="12"/>
      <c r="E129" s="12"/>
      <c r="F129" s="50"/>
      <c r="G129" s="50"/>
    </row>
    <row r="130" spans="1:10" x14ac:dyDescent="0.25">
      <c r="A130" s="23" t="s">
        <v>72</v>
      </c>
      <c r="B130" s="23"/>
      <c r="C130" s="12"/>
      <c r="D130" s="12"/>
      <c r="E130" s="12"/>
      <c r="F130" s="50"/>
      <c r="G130" s="50"/>
    </row>
    <row r="131" spans="1:10" x14ac:dyDescent="0.25">
      <c r="A131" s="12" t="s">
        <v>58</v>
      </c>
      <c r="B131" s="12"/>
      <c r="C131" s="36">
        <f>+C44+C45</f>
        <v>0</v>
      </c>
      <c r="D131" s="36"/>
      <c r="E131" s="36">
        <f>+E41+E44+E45</f>
        <v>0</v>
      </c>
      <c r="F131" s="50"/>
      <c r="G131" s="50"/>
    </row>
    <row r="132" spans="1:10" x14ac:dyDescent="0.25">
      <c r="A132" s="12" t="s">
        <v>59</v>
      </c>
      <c r="B132" s="12"/>
      <c r="C132" s="36">
        <f>SUM(C99:C116)</f>
        <v>0</v>
      </c>
      <c r="D132" s="36"/>
      <c r="E132" s="36">
        <f t="shared" ref="E132" si="16">SUM(E99:E116)</f>
        <v>0</v>
      </c>
      <c r="F132" s="50"/>
      <c r="G132" s="50"/>
    </row>
    <row r="133" spans="1:10" ht="43.5" customHeight="1" thickBot="1" x14ac:dyDescent="0.3">
      <c r="A133" s="12" t="s">
        <v>60</v>
      </c>
      <c r="B133" s="12"/>
      <c r="C133" s="15">
        <f>+IF(C132&gt;0,ROUND(C131/C132,4),0)</f>
        <v>0</v>
      </c>
      <c r="D133" s="15"/>
      <c r="E133" s="15">
        <f t="shared" ref="E133" si="17">+IF(E132&gt;0,ROUND(E131/E132,4),0)</f>
        <v>0</v>
      </c>
      <c r="F133" s="184" t="s">
        <v>239</v>
      </c>
      <c r="G133" s="184"/>
      <c r="H133" s="184"/>
      <c r="I133" s="184"/>
      <c r="J133" s="184"/>
    </row>
    <row r="134" spans="1:10" ht="30.75" thickBot="1" x14ac:dyDescent="0.3">
      <c r="A134" s="12"/>
      <c r="B134" s="12"/>
      <c r="C134" s="64" t="s">
        <v>224</v>
      </c>
      <c r="D134" s="12"/>
      <c r="E134" s="12"/>
      <c r="F134" s="50"/>
      <c r="G134" s="50"/>
    </row>
    <row r="135" spans="1:10" x14ac:dyDescent="0.25">
      <c r="A135" s="16" t="s">
        <v>56</v>
      </c>
      <c r="B135" s="16"/>
      <c r="C135" s="22" t="s">
        <v>211</v>
      </c>
      <c r="D135" s="22"/>
      <c r="E135" s="22" t="s">
        <v>213</v>
      </c>
      <c r="F135" s="50" t="s">
        <v>75</v>
      </c>
      <c r="G135" s="50"/>
    </row>
    <row r="136" spans="1:10" x14ac:dyDescent="0.25">
      <c r="A136" s="12" t="s">
        <v>216</v>
      </c>
      <c r="B136" s="12"/>
      <c r="C136" s="71" t="e">
        <f>+C87*(1-C$128)</f>
        <v>#DIV/0!</v>
      </c>
      <c r="D136" s="36"/>
      <c r="E136" s="36" t="e">
        <f>+E87*(1-E$128)</f>
        <v>#DIV/0!</v>
      </c>
      <c r="F136" s="50" t="s">
        <v>181</v>
      </c>
      <c r="G136" s="50"/>
    </row>
    <row r="137" spans="1:10" x14ac:dyDescent="0.25">
      <c r="A137" s="12" t="s">
        <v>41</v>
      </c>
      <c r="B137" s="12"/>
      <c r="C137" s="71"/>
      <c r="D137" s="36"/>
      <c r="E137" s="36"/>
      <c r="F137" s="50"/>
      <c r="G137" s="50"/>
    </row>
    <row r="138" spans="1:10" x14ac:dyDescent="0.25">
      <c r="A138" s="12" t="str">
        <f>+A89</f>
        <v>A2250.15</v>
      </c>
      <c r="B138" s="12"/>
      <c r="C138" s="71" t="e">
        <f t="shared" ref="C138:C147" si="18">+C89*(1-C$128)</f>
        <v>#DIV/0!</v>
      </c>
      <c r="D138" s="36"/>
      <c r="E138" s="36" t="e">
        <f t="shared" ref="E138:E147" si="19">+E89*(1-E$128)</f>
        <v>#DIV/0!</v>
      </c>
      <c r="F138" s="50" t="s">
        <v>160</v>
      </c>
      <c r="G138" s="50"/>
    </row>
    <row r="139" spans="1:10" x14ac:dyDescent="0.25">
      <c r="A139" s="12" t="str">
        <f t="shared" ref="A139:A165" si="20">+A90</f>
        <v>A2250.16</v>
      </c>
      <c r="B139" s="12"/>
      <c r="C139" s="71" t="e">
        <f t="shared" si="18"/>
        <v>#DIV/0!</v>
      </c>
      <c r="D139" s="36"/>
      <c r="E139" s="36" t="e">
        <f t="shared" si="19"/>
        <v>#DIV/0!</v>
      </c>
      <c r="F139" s="50" t="s">
        <v>161</v>
      </c>
      <c r="G139" s="50"/>
    </row>
    <row r="140" spans="1:10" x14ac:dyDescent="0.25">
      <c r="A140" s="12" t="str">
        <f t="shared" si="20"/>
        <v>A2250.2</v>
      </c>
      <c r="B140" s="12"/>
      <c r="C140" s="71" t="e">
        <f t="shared" si="18"/>
        <v>#DIV/0!</v>
      </c>
      <c r="D140" s="36"/>
      <c r="E140" s="36" t="e">
        <f t="shared" si="19"/>
        <v>#DIV/0!</v>
      </c>
      <c r="F140" s="50" t="s">
        <v>162</v>
      </c>
      <c r="G140" s="50"/>
    </row>
    <row r="141" spans="1:10" x14ac:dyDescent="0.25">
      <c r="A141" s="12" t="str">
        <f t="shared" si="20"/>
        <v>A2250.4</v>
      </c>
      <c r="B141" s="12"/>
      <c r="C141" s="71" t="e">
        <f t="shared" si="18"/>
        <v>#DIV/0!</v>
      </c>
      <c r="D141" s="36"/>
      <c r="E141" s="36" t="e">
        <f t="shared" si="19"/>
        <v>#DIV/0!</v>
      </c>
      <c r="F141" s="50" t="s">
        <v>163</v>
      </c>
      <c r="G141" s="50"/>
    </row>
    <row r="142" spans="1:10" x14ac:dyDescent="0.25">
      <c r="A142" s="12" t="str">
        <f t="shared" si="20"/>
        <v>A2250.45</v>
      </c>
      <c r="B142" s="12"/>
      <c r="C142" s="71" t="e">
        <f t="shared" si="18"/>
        <v>#DIV/0!</v>
      </c>
      <c r="D142" s="36"/>
      <c r="E142" s="36" t="e">
        <f t="shared" si="19"/>
        <v>#DIV/0!</v>
      </c>
      <c r="F142" s="50" t="s">
        <v>164</v>
      </c>
      <c r="G142" s="50"/>
    </row>
    <row r="143" spans="1:10" x14ac:dyDescent="0.25">
      <c r="A143" s="12" t="str">
        <f t="shared" si="20"/>
        <v>A2250.471</v>
      </c>
      <c r="B143" s="12"/>
      <c r="C143" s="71" t="e">
        <f t="shared" si="18"/>
        <v>#DIV/0!</v>
      </c>
      <c r="D143" s="36"/>
      <c r="E143" s="36" t="e">
        <f t="shared" si="19"/>
        <v>#DIV/0!</v>
      </c>
      <c r="F143" s="50" t="s">
        <v>165</v>
      </c>
      <c r="G143" s="50"/>
    </row>
    <row r="144" spans="1:10" x14ac:dyDescent="0.25">
      <c r="A144" s="12" t="str">
        <f t="shared" si="20"/>
        <v>A2250.472</v>
      </c>
      <c r="B144" s="12"/>
      <c r="C144" s="71" t="e">
        <f t="shared" si="18"/>
        <v>#DIV/0!</v>
      </c>
      <c r="D144" s="36"/>
      <c r="E144" s="36" t="e">
        <f t="shared" si="19"/>
        <v>#DIV/0!</v>
      </c>
      <c r="F144" s="50" t="s">
        <v>166</v>
      </c>
      <c r="G144" s="50"/>
    </row>
    <row r="145" spans="1:7" x14ac:dyDescent="0.25">
      <c r="A145" s="12" t="str">
        <f t="shared" si="20"/>
        <v>A2250.473</v>
      </c>
      <c r="B145" s="12"/>
      <c r="C145" s="71" t="e">
        <f t="shared" si="18"/>
        <v>#DIV/0!</v>
      </c>
      <c r="D145" s="36"/>
      <c r="E145" s="36" t="e">
        <f t="shared" si="19"/>
        <v>#DIV/0!</v>
      </c>
      <c r="F145" s="50" t="s">
        <v>167</v>
      </c>
      <c r="G145" s="50"/>
    </row>
    <row r="146" spans="1:7" x14ac:dyDescent="0.25">
      <c r="A146" s="12" t="str">
        <f t="shared" si="20"/>
        <v>A2250.48</v>
      </c>
      <c r="B146" s="12"/>
      <c r="C146" s="71" t="e">
        <f t="shared" si="18"/>
        <v>#DIV/0!</v>
      </c>
      <c r="D146" s="36"/>
      <c r="E146" s="36" t="e">
        <f t="shared" si="19"/>
        <v>#DIV/0!</v>
      </c>
      <c r="F146" s="50" t="s">
        <v>168</v>
      </c>
      <c r="G146" s="50"/>
    </row>
    <row r="147" spans="1:7" x14ac:dyDescent="0.25">
      <c r="A147" s="12" t="str">
        <f t="shared" si="20"/>
        <v>A2250.49</v>
      </c>
      <c r="B147" s="12"/>
      <c r="C147" s="71" t="e">
        <f t="shared" si="18"/>
        <v>#DIV/0!</v>
      </c>
      <c r="D147" s="36"/>
      <c r="E147" s="36" t="e">
        <f t="shared" si="19"/>
        <v>#DIV/0!</v>
      </c>
      <c r="F147" s="50" t="s">
        <v>169</v>
      </c>
      <c r="G147" s="50"/>
    </row>
    <row r="148" spans="1:7" x14ac:dyDescent="0.25">
      <c r="A148" s="12" t="str">
        <f t="shared" si="20"/>
        <v>F2253.15</v>
      </c>
      <c r="B148" s="12"/>
      <c r="C148" s="71">
        <f t="shared" ref="C148:C165" si="21">+C99*(1-C$133)</f>
        <v>0</v>
      </c>
      <c r="D148" s="36"/>
      <c r="E148" s="36">
        <f t="shared" ref="E148:E165" si="22">+E99*(1-E$133)</f>
        <v>0</v>
      </c>
      <c r="F148" s="50" t="s">
        <v>170</v>
      </c>
      <c r="G148" s="50"/>
    </row>
    <row r="149" spans="1:7" x14ac:dyDescent="0.25">
      <c r="A149" s="12" t="str">
        <f t="shared" si="20"/>
        <v>F2253.16</v>
      </c>
      <c r="B149" s="12"/>
      <c r="C149" s="71">
        <f t="shared" si="21"/>
        <v>0</v>
      </c>
      <c r="D149" s="36"/>
      <c r="E149" s="36">
        <f t="shared" si="22"/>
        <v>0</v>
      </c>
      <c r="F149" s="50" t="s">
        <v>171</v>
      </c>
      <c r="G149" s="50"/>
    </row>
    <row r="150" spans="1:7" x14ac:dyDescent="0.25">
      <c r="A150" s="12" t="str">
        <f t="shared" si="20"/>
        <v>F2253.2</v>
      </c>
      <c r="B150" s="12"/>
      <c r="C150" s="71">
        <f t="shared" si="21"/>
        <v>0</v>
      </c>
      <c r="D150" s="36"/>
      <c r="E150" s="36">
        <f t="shared" si="22"/>
        <v>0</v>
      </c>
      <c r="F150" s="50" t="s">
        <v>172</v>
      </c>
      <c r="G150" s="50"/>
    </row>
    <row r="151" spans="1:7" x14ac:dyDescent="0.25">
      <c r="A151" s="12" t="str">
        <f t="shared" si="20"/>
        <v>F2253.4</v>
      </c>
      <c r="B151" s="12"/>
      <c r="C151" s="71">
        <f t="shared" si="21"/>
        <v>0</v>
      </c>
      <c r="D151" s="36"/>
      <c r="E151" s="36">
        <f t="shared" si="22"/>
        <v>0</v>
      </c>
      <c r="F151" s="50" t="s">
        <v>173</v>
      </c>
      <c r="G151" s="50"/>
    </row>
    <row r="152" spans="1:7" x14ac:dyDescent="0.25">
      <c r="A152" s="12" t="str">
        <f t="shared" si="20"/>
        <v>F2253.45</v>
      </c>
      <c r="B152" s="12"/>
      <c r="C152" s="71">
        <f t="shared" si="21"/>
        <v>0</v>
      </c>
      <c r="D152" s="36"/>
      <c r="E152" s="36">
        <f t="shared" si="22"/>
        <v>0</v>
      </c>
      <c r="F152" s="50" t="s">
        <v>174</v>
      </c>
      <c r="G152" s="50"/>
    </row>
    <row r="153" spans="1:7" x14ac:dyDescent="0.25">
      <c r="A153" s="12" t="str">
        <f t="shared" si="20"/>
        <v>F2253.471</v>
      </c>
      <c r="B153" s="12"/>
      <c r="C153" s="71">
        <f t="shared" si="21"/>
        <v>0</v>
      </c>
      <c r="D153" s="36"/>
      <c r="E153" s="36">
        <f t="shared" si="22"/>
        <v>0</v>
      </c>
      <c r="F153" s="50" t="s">
        <v>175</v>
      </c>
      <c r="G153" s="50"/>
    </row>
    <row r="154" spans="1:7" x14ac:dyDescent="0.25">
      <c r="A154" s="12" t="str">
        <f t="shared" si="20"/>
        <v>F2253.472</v>
      </c>
      <c r="B154" s="12"/>
      <c r="C154" s="71">
        <f t="shared" si="21"/>
        <v>0</v>
      </c>
      <c r="D154" s="36"/>
      <c r="E154" s="36">
        <f t="shared" si="22"/>
        <v>0</v>
      </c>
      <c r="F154" s="50" t="s">
        <v>176</v>
      </c>
      <c r="G154" s="50"/>
    </row>
    <row r="155" spans="1:7" x14ac:dyDescent="0.25">
      <c r="A155" s="12" t="str">
        <f t="shared" si="20"/>
        <v>F2253.48</v>
      </c>
      <c r="B155" s="12"/>
      <c r="C155" s="71">
        <f t="shared" si="21"/>
        <v>0</v>
      </c>
      <c r="D155" s="36"/>
      <c r="E155" s="36">
        <f t="shared" si="22"/>
        <v>0</v>
      </c>
      <c r="F155" s="50" t="s">
        <v>177</v>
      </c>
      <c r="G155" s="50"/>
    </row>
    <row r="156" spans="1:7" x14ac:dyDescent="0.25">
      <c r="A156" s="12" t="str">
        <f t="shared" si="20"/>
        <v>F2253.49</v>
      </c>
      <c r="B156" s="12"/>
      <c r="C156" s="71">
        <f t="shared" si="21"/>
        <v>0</v>
      </c>
      <c r="D156" s="36"/>
      <c r="E156" s="36">
        <f t="shared" si="22"/>
        <v>0</v>
      </c>
      <c r="F156" s="50" t="s">
        <v>178</v>
      </c>
      <c r="G156" s="50"/>
    </row>
    <row r="157" spans="1:7" x14ac:dyDescent="0.25">
      <c r="A157" s="12" t="str">
        <f t="shared" si="20"/>
        <v>F2253.8</v>
      </c>
      <c r="B157" s="12"/>
      <c r="C157" s="71">
        <f t="shared" si="21"/>
        <v>0</v>
      </c>
      <c r="D157" s="36"/>
      <c r="E157" s="36">
        <f t="shared" si="22"/>
        <v>0</v>
      </c>
      <c r="F157" s="50" t="s">
        <v>179</v>
      </c>
      <c r="G157" s="50"/>
    </row>
    <row r="158" spans="1:7" x14ac:dyDescent="0.25">
      <c r="A158" s="12" t="str">
        <f t="shared" si="20"/>
        <v>F5511.16 (Excluding Trans Supv Office)</v>
      </c>
      <c r="B158" s="12"/>
      <c r="C158" s="71">
        <f t="shared" si="21"/>
        <v>0</v>
      </c>
      <c r="D158" s="36"/>
      <c r="E158" s="36">
        <f t="shared" si="22"/>
        <v>0</v>
      </c>
      <c r="F158" s="50" t="s">
        <v>180</v>
      </c>
      <c r="G158" s="50"/>
    </row>
    <row r="159" spans="1:7" x14ac:dyDescent="0.25">
      <c r="A159" s="12" t="str">
        <f t="shared" si="20"/>
        <v>F5511.16 (Trans Supervisor Office)</v>
      </c>
      <c r="B159" s="12"/>
      <c r="C159" s="71">
        <f t="shared" si="21"/>
        <v>0</v>
      </c>
      <c r="D159" s="36"/>
      <c r="E159" s="36">
        <f t="shared" si="22"/>
        <v>0</v>
      </c>
      <c r="F159" s="50" t="s">
        <v>180</v>
      </c>
      <c r="G159" s="50"/>
    </row>
    <row r="160" spans="1:7" x14ac:dyDescent="0.25">
      <c r="A160" s="12" t="str">
        <f t="shared" si="20"/>
        <v>F5511.4</v>
      </c>
      <c r="B160" s="12"/>
      <c r="C160" s="71">
        <f t="shared" si="21"/>
        <v>0</v>
      </c>
      <c r="D160" s="36"/>
      <c r="E160" s="36">
        <f t="shared" si="22"/>
        <v>0</v>
      </c>
      <c r="F160" s="50" t="s">
        <v>182</v>
      </c>
      <c r="G160" s="50"/>
    </row>
    <row r="161" spans="1:7" x14ac:dyDescent="0.25">
      <c r="A161" s="12" t="str">
        <f t="shared" si="20"/>
        <v>F5511.45</v>
      </c>
      <c r="B161" s="12"/>
      <c r="C161" s="71">
        <f t="shared" si="21"/>
        <v>0</v>
      </c>
      <c r="D161" s="36"/>
      <c r="E161" s="36">
        <f t="shared" si="22"/>
        <v>0</v>
      </c>
      <c r="F161" s="50" t="s">
        <v>183</v>
      </c>
      <c r="G161" s="50"/>
    </row>
    <row r="162" spans="1:7" x14ac:dyDescent="0.25">
      <c r="A162" s="12" t="str">
        <f t="shared" si="20"/>
        <v>F5511.8</v>
      </c>
      <c r="B162" s="12"/>
      <c r="C162" s="71">
        <f t="shared" si="21"/>
        <v>0</v>
      </c>
      <c r="D162" s="36"/>
      <c r="E162" s="36">
        <f t="shared" si="22"/>
        <v>0</v>
      </c>
      <c r="F162" s="50" t="s">
        <v>184</v>
      </c>
      <c r="G162" s="50"/>
    </row>
    <row r="163" spans="1:7" x14ac:dyDescent="0.25">
      <c r="A163" s="12" t="str">
        <f t="shared" si="20"/>
        <v>F5541.4</v>
      </c>
      <c r="B163" s="12"/>
      <c r="C163" s="71">
        <f t="shared" si="21"/>
        <v>0</v>
      </c>
      <c r="D163" s="36"/>
      <c r="E163" s="36">
        <f t="shared" si="22"/>
        <v>0</v>
      </c>
      <c r="F163" s="50" t="s">
        <v>185</v>
      </c>
      <c r="G163" s="50"/>
    </row>
    <row r="164" spans="1:7" x14ac:dyDescent="0.25">
      <c r="A164" s="12" t="str">
        <f t="shared" si="20"/>
        <v>F5551.4</v>
      </c>
      <c r="B164" s="12"/>
      <c r="C164" s="71">
        <f t="shared" si="21"/>
        <v>0</v>
      </c>
      <c r="D164" s="36"/>
      <c r="E164" s="36">
        <f t="shared" si="22"/>
        <v>0</v>
      </c>
      <c r="F164" s="50" t="s">
        <v>186</v>
      </c>
      <c r="G164" s="50"/>
    </row>
    <row r="165" spans="1:7" ht="15.75" thickBot="1" x14ac:dyDescent="0.3">
      <c r="A165" s="12" t="str">
        <f t="shared" si="20"/>
        <v>F5582.49</v>
      </c>
      <c r="B165" s="12"/>
      <c r="C165" s="71">
        <f t="shared" si="21"/>
        <v>0</v>
      </c>
      <c r="D165" s="36"/>
      <c r="E165" s="36">
        <f t="shared" si="22"/>
        <v>0</v>
      </c>
      <c r="F165" s="50" t="s">
        <v>187</v>
      </c>
      <c r="G165" s="50"/>
    </row>
    <row r="166" spans="1:7" ht="15.75" thickBot="1" x14ac:dyDescent="0.3">
      <c r="A166" s="12"/>
      <c r="B166" s="12"/>
      <c r="C166" s="36"/>
      <c r="D166" s="36"/>
      <c r="E166" s="79" t="s">
        <v>229</v>
      </c>
      <c r="F166" s="50"/>
      <c r="G166" s="50"/>
    </row>
    <row r="167" spans="1:7" ht="15.75" thickBot="1" x14ac:dyDescent="0.3">
      <c r="A167" s="16" t="s">
        <v>61</v>
      </c>
      <c r="B167" s="16"/>
      <c r="C167" s="72" t="e">
        <f>SUM(C136:C166)</f>
        <v>#DIV/0!</v>
      </c>
      <c r="D167" s="36"/>
      <c r="E167" s="77" t="e">
        <f t="shared" ref="E167" si="23">SUM(E136:E166)</f>
        <v>#DIV/0!</v>
      </c>
      <c r="F167" s="50"/>
      <c r="G167" s="50"/>
    </row>
    <row r="168" spans="1:7" ht="15.75" thickTop="1" x14ac:dyDescent="0.25">
      <c r="A168" s="12"/>
      <c r="B168" s="12"/>
      <c r="C168" s="12"/>
      <c r="D168" s="36"/>
      <c r="E168" s="12"/>
      <c r="F168" s="50"/>
      <c r="G168" s="50"/>
    </row>
    <row r="169" spans="1:7" x14ac:dyDescent="0.25">
      <c r="A169" s="18" t="s">
        <v>62</v>
      </c>
      <c r="B169" s="18"/>
      <c r="C169" s="75" t="e">
        <f>+C167/C120</f>
        <v>#DIV/0!</v>
      </c>
      <c r="D169" s="36"/>
      <c r="E169" s="75" t="e">
        <f>+E167/E120</f>
        <v>#DIV/0!</v>
      </c>
      <c r="F169" s="50"/>
      <c r="G169" s="50"/>
    </row>
    <row r="170" spans="1:7" ht="15.75" thickBot="1" x14ac:dyDescent="0.3">
      <c r="A170" s="12"/>
      <c r="B170" s="12"/>
      <c r="C170" s="12"/>
      <c r="D170" s="12"/>
      <c r="E170" s="12"/>
      <c r="F170" s="50"/>
      <c r="G170" s="50"/>
    </row>
    <row r="171" spans="1:7" ht="30.75" thickBot="1" x14ac:dyDescent="0.3">
      <c r="A171" s="12"/>
      <c r="B171" s="12"/>
      <c r="C171" s="64" t="s">
        <v>224</v>
      </c>
      <c r="D171" s="12"/>
      <c r="E171" s="12"/>
      <c r="F171" s="50"/>
      <c r="G171" s="50"/>
    </row>
    <row r="172" spans="1:7" x14ac:dyDescent="0.25">
      <c r="A172" s="16" t="s">
        <v>64</v>
      </c>
      <c r="B172" s="16"/>
      <c r="C172" s="22" t="s">
        <v>211</v>
      </c>
      <c r="D172" s="22"/>
      <c r="E172" s="22" t="s">
        <v>213</v>
      </c>
      <c r="F172" s="50" t="s">
        <v>75</v>
      </c>
      <c r="G172" s="50"/>
    </row>
    <row r="173" spans="1:7" x14ac:dyDescent="0.25">
      <c r="A173" s="12" t="s">
        <v>216</v>
      </c>
      <c r="B173" s="12"/>
      <c r="C173" s="71" t="e">
        <f>+C87-C136</f>
        <v>#DIV/0!</v>
      </c>
      <c r="D173" s="36"/>
      <c r="E173" s="36" t="e">
        <f>+E87-E136</f>
        <v>#DIV/0!</v>
      </c>
      <c r="F173" s="50" t="s">
        <v>181</v>
      </c>
      <c r="G173" s="50"/>
    </row>
    <row r="174" spans="1:7" x14ac:dyDescent="0.25">
      <c r="A174" s="12" t="s">
        <v>41</v>
      </c>
      <c r="B174" s="12"/>
      <c r="C174" s="71"/>
      <c r="D174" s="36"/>
      <c r="E174" s="36"/>
      <c r="F174" s="50"/>
      <c r="G174" s="50"/>
    </row>
    <row r="175" spans="1:7" x14ac:dyDescent="0.25">
      <c r="A175" s="12" t="str">
        <f>+A138</f>
        <v>A2250.15</v>
      </c>
      <c r="B175" s="12"/>
      <c r="C175" s="71" t="e">
        <f t="shared" ref="C175:E190" si="24">+C89-C138</f>
        <v>#DIV/0!</v>
      </c>
      <c r="D175" s="36"/>
      <c r="E175" s="36" t="e">
        <f t="shared" si="24"/>
        <v>#DIV/0!</v>
      </c>
      <c r="F175" s="50" t="s">
        <v>160</v>
      </c>
      <c r="G175" s="50"/>
    </row>
    <row r="176" spans="1:7" x14ac:dyDescent="0.25">
      <c r="A176" s="12" t="str">
        <f t="shared" ref="A176:A196" si="25">+A139</f>
        <v>A2250.16</v>
      </c>
      <c r="B176" s="12"/>
      <c r="C176" s="71" t="e">
        <f t="shared" si="24"/>
        <v>#DIV/0!</v>
      </c>
      <c r="D176" s="36"/>
      <c r="E176" s="36" t="e">
        <f t="shared" si="24"/>
        <v>#DIV/0!</v>
      </c>
      <c r="F176" s="50" t="s">
        <v>161</v>
      </c>
      <c r="G176" s="50"/>
    </row>
    <row r="177" spans="1:7" x14ac:dyDescent="0.25">
      <c r="A177" s="12" t="str">
        <f t="shared" si="25"/>
        <v>A2250.2</v>
      </c>
      <c r="B177" s="12"/>
      <c r="C177" s="71" t="e">
        <f t="shared" si="24"/>
        <v>#DIV/0!</v>
      </c>
      <c r="D177" s="36"/>
      <c r="E177" s="36" t="e">
        <f t="shared" si="24"/>
        <v>#DIV/0!</v>
      </c>
      <c r="F177" s="50" t="s">
        <v>162</v>
      </c>
      <c r="G177" s="50"/>
    </row>
    <row r="178" spans="1:7" x14ac:dyDescent="0.25">
      <c r="A178" s="12" t="str">
        <f t="shared" si="25"/>
        <v>A2250.4</v>
      </c>
      <c r="B178" s="12"/>
      <c r="C178" s="71" t="e">
        <f t="shared" si="24"/>
        <v>#DIV/0!</v>
      </c>
      <c r="D178" s="36"/>
      <c r="E178" s="36" t="e">
        <f t="shared" si="24"/>
        <v>#DIV/0!</v>
      </c>
      <c r="F178" s="50" t="s">
        <v>163</v>
      </c>
      <c r="G178" s="50"/>
    </row>
    <row r="179" spans="1:7" x14ac:dyDescent="0.25">
      <c r="A179" s="12" t="str">
        <f t="shared" si="25"/>
        <v>A2250.45</v>
      </c>
      <c r="B179" s="12"/>
      <c r="C179" s="71" t="e">
        <f t="shared" si="24"/>
        <v>#DIV/0!</v>
      </c>
      <c r="D179" s="36"/>
      <c r="E179" s="36" t="e">
        <f t="shared" si="24"/>
        <v>#DIV/0!</v>
      </c>
      <c r="F179" s="50" t="s">
        <v>164</v>
      </c>
      <c r="G179" s="50"/>
    </row>
    <row r="180" spans="1:7" x14ac:dyDescent="0.25">
      <c r="A180" s="12" t="str">
        <f t="shared" si="25"/>
        <v>A2250.471</v>
      </c>
      <c r="B180" s="12"/>
      <c r="C180" s="71" t="e">
        <f t="shared" si="24"/>
        <v>#DIV/0!</v>
      </c>
      <c r="D180" s="36"/>
      <c r="E180" s="36" t="e">
        <f t="shared" si="24"/>
        <v>#DIV/0!</v>
      </c>
      <c r="F180" s="50" t="s">
        <v>165</v>
      </c>
      <c r="G180" s="50"/>
    </row>
    <row r="181" spans="1:7" x14ac:dyDescent="0.25">
      <c r="A181" s="12" t="str">
        <f t="shared" si="25"/>
        <v>A2250.472</v>
      </c>
      <c r="B181" s="12"/>
      <c r="C181" s="71" t="e">
        <f t="shared" si="24"/>
        <v>#DIV/0!</v>
      </c>
      <c r="D181" s="36"/>
      <c r="E181" s="36" t="e">
        <f t="shared" si="24"/>
        <v>#DIV/0!</v>
      </c>
      <c r="F181" s="50" t="s">
        <v>166</v>
      </c>
      <c r="G181" s="50"/>
    </row>
    <row r="182" spans="1:7" x14ac:dyDescent="0.25">
      <c r="A182" s="12" t="str">
        <f t="shared" si="25"/>
        <v>A2250.473</v>
      </c>
      <c r="B182" s="12"/>
      <c r="C182" s="71" t="e">
        <f t="shared" si="24"/>
        <v>#DIV/0!</v>
      </c>
      <c r="D182" s="36"/>
      <c r="E182" s="36" t="e">
        <f t="shared" si="24"/>
        <v>#DIV/0!</v>
      </c>
      <c r="F182" s="50" t="s">
        <v>167</v>
      </c>
      <c r="G182" s="50"/>
    </row>
    <row r="183" spans="1:7" x14ac:dyDescent="0.25">
      <c r="A183" s="12" t="str">
        <f t="shared" si="25"/>
        <v>A2250.48</v>
      </c>
      <c r="B183" s="12"/>
      <c r="C183" s="71" t="e">
        <f t="shared" si="24"/>
        <v>#DIV/0!</v>
      </c>
      <c r="D183" s="36"/>
      <c r="E183" s="36" t="e">
        <f t="shared" si="24"/>
        <v>#DIV/0!</v>
      </c>
      <c r="F183" s="50" t="s">
        <v>168</v>
      </c>
      <c r="G183" s="50"/>
    </row>
    <row r="184" spans="1:7" x14ac:dyDescent="0.25">
      <c r="A184" s="12" t="str">
        <f t="shared" si="25"/>
        <v>A2250.49</v>
      </c>
      <c r="B184" s="12"/>
      <c r="C184" s="71" t="e">
        <f t="shared" si="24"/>
        <v>#DIV/0!</v>
      </c>
      <c r="D184" s="36"/>
      <c r="E184" s="36" t="e">
        <f t="shared" si="24"/>
        <v>#DIV/0!</v>
      </c>
      <c r="F184" s="50" t="s">
        <v>169</v>
      </c>
      <c r="G184" s="50"/>
    </row>
    <row r="185" spans="1:7" x14ac:dyDescent="0.25">
      <c r="A185" s="12" t="str">
        <f t="shared" si="25"/>
        <v>F2253.15</v>
      </c>
      <c r="B185" s="12"/>
      <c r="C185" s="71">
        <f t="shared" si="24"/>
        <v>0</v>
      </c>
      <c r="D185" s="36"/>
      <c r="E185" s="36">
        <f t="shared" si="24"/>
        <v>0</v>
      </c>
      <c r="F185" s="50" t="s">
        <v>170</v>
      </c>
      <c r="G185" s="50"/>
    </row>
    <row r="186" spans="1:7" x14ac:dyDescent="0.25">
      <c r="A186" s="12" t="str">
        <f t="shared" si="25"/>
        <v>F2253.16</v>
      </c>
      <c r="B186" s="12"/>
      <c r="C186" s="71">
        <f t="shared" si="24"/>
        <v>0</v>
      </c>
      <c r="D186" s="36"/>
      <c r="E186" s="36">
        <f t="shared" si="24"/>
        <v>0</v>
      </c>
      <c r="F186" s="50" t="s">
        <v>171</v>
      </c>
      <c r="G186" s="50"/>
    </row>
    <row r="187" spans="1:7" x14ac:dyDescent="0.25">
      <c r="A187" s="12" t="str">
        <f t="shared" si="25"/>
        <v>F2253.2</v>
      </c>
      <c r="B187" s="12"/>
      <c r="C187" s="71">
        <f t="shared" si="24"/>
        <v>0</v>
      </c>
      <c r="D187" s="36"/>
      <c r="E187" s="36">
        <f t="shared" si="24"/>
        <v>0</v>
      </c>
      <c r="F187" s="50" t="s">
        <v>172</v>
      </c>
      <c r="G187" s="50"/>
    </row>
    <row r="188" spans="1:7" x14ac:dyDescent="0.25">
      <c r="A188" s="12" t="str">
        <f t="shared" si="25"/>
        <v>F2253.4</v>
      </c>
      <c r="B188" s="12"/>
      <c r="C188" s="71">
        <f t="shared" si="24"/>
        <v>0</v>
      </c>
      <c r="D188" s="36"/>
      <c r="E188" s="36">
        <f t="shared" si="24"/>
        <v>0</v>
      </c>
      <c r="F188" s="50" t="s">
        <v>173</v>
      </c>
      <c r="G188" s="50"/>
    </row>
    <row r="189" spans="1:7" x14ac:dyDescent="0.25">
      <c r="A189" s="12" t="str">
        <f t="shared" si="25"/>
        <v>F2253.45</v>
      </c>
      <c r="B189" s="12"/>
      <c r="C189" s="71">
        <f t="shared" si="24"/>
        <v>0</v>
      </c>
      <c r="D189" s="36"/>
      <c r="E189" s="36">
        <f t="shared" si="24"/>
        <v>0</v>
      </c>
      <c r="F189" s="50" t="s">
        <v>174</v>
      </c>
      <c r="G189" s="50"/>
    </row>
    <row r="190" spans="1:7" x14ac:dyDescent="0.25">
      <c r="A190" s="12" t="str">
        <f t="shared" si="25"/>
        <v>F2253.471</v>
      </c>
      <c r="B190" s="12"/>
      <c r="C190" s="71">
        <f t="shared" si="24"/>
        <v>0</v>
      </c>
      <c r="D190" s="36"/>
      <c r="E190" s="36">
        <f t="shared" si="24"/>
        <v>0</v>
      </c>
      <c r="F190" s="50" t="s">
        <v>175</v>
      </c>
      <c r="G190" s="50"/>
    </row>
    <row r="191" spans="1:7" x14ac:dyDescent="0.25">
      <c r="A191" s="12" t="str">
        <f t="shared" si="25"/>
        <v>F2253.472</v>
      </c>
      <c r="B191" s="12"/>
      <c r="C191" s="71">
        <f t="shared" ref="C191:E202" si="26">+C105-C154</f>
        <v>0</v>
      </c>
      <c r="D191" s="36"/>
      <c r="E191" s="36">
        <f t="shared" si="26"/>
        <v>0</v>
      </c>
      <c r="F191" s="50" t="s">
        <v>176</v>
      </c>
      <c r="G191" s="50"/>
    </row>
    <row r="192" spans="1:7" x14ac:dyDescent="0.25">
      <c r="A192" s="12" t="str">
        <f t="shared" si="25"/>
        <v>F2253.48</v>
      </c>
      <c r="B192" s="12"/>
      <c r="C192" s="71">
        <f t="shared" si="26"/>
        <v>0</v>
      </c>
      <c r="D192" s="36"/>
      <c r="E192" s="36">
        <f t="shared" si="26"/>
        <v>0</v>
      </c>
      <c r="F192" s="50" t="s">
        <v>177</v>
      </c>
      <c r="G192" s="50"/>
    </row>
    <row r="193" spans="1:7" x14ac:dyDescent="0.25">
      <c r="A193" s="12" t="str">
        <f t="shared" si="25"/>
        <v>F2253.49</v>
      </c>
      <c r="B193" s="12"/>
      <c r="C193" s="71">
        <f t="shared" si="26"/>
        <v>0</v>
      </c>
      <c r="D193" s="36"/>
      <c r="E193" s="36">
        <f t="shared" si="26"/>
        <v>0</v>
      </c>
      <c r="F193" s="50" t="s">
        <v>178</v>
      </c>
      <c r="G193" s="50"/>
    </row>
    <row r="194" spans="1:7" x14ac:dyDescent="0.25">
      <c r="A194" s="12" t="str">
        <f t="shared" si="25"/>
        <v>F2253.8</v>
      </c>
      <c r="B194" s="12"/>
      <c r="C194" s="71">
        <f t="shared" si="26"/>
        <v>0</v>
      </c>
      <c r="D194" s="36"/>
      <c r="E194" s="36">
        <f t="shared" si="26"/>
        <v>0</v>
      </c>
      <c r="F194" s="50" t="s">
        <v>179</v>
      </c>
      <c r="G194" s="50"/>
    </row>
    <row r="195" spans="1:7" x14ac:dyDescent="0.25">
      <c r="A195" s="12" t="str">
        <f t="shared" si="25"/>
        <v>F5511.16 (Excluding Trans Supv Office)</v>
      </c>
      <c r="B195" s="12"/>
      <c r="C195" s="71">
        <f t="shared" si="26"/>
        <v>0</v>
      </c>
      <c r="D195" s="36"/>
      <c r="E195" s="36">
        <f t="shared" si="26"/>
        <v>0</v>
      </c>
      <c r="F195" s="50" t="s">
        <v>180</v>
      </c>
      <c r="G195" s="50"/>
    </row>
    <row r="196" spans="1:7" x14ac:dyDescent="0.25">
      <c r="A196" s="12" t="str">
        <f t="shared" si="25"/>
        <v>F5511.16 (Trans Supervisor Office)</v>
      </c>
      <c r="B196" s="12"/>
      <c r="C196" s="71">
        <f t="shared" si="26"/>
        <v>0</v>
      </c>
      <c r="D196" s="36"/>
      <c r="E196" s="36">
        <f t="shared" si="26"/>
        <v>0</v>
      </c>
      <c r="F196" s="50" t="s">
        <v>180</v>
      </c>
      <c r="G196" s="50"/>
    </row>
    <row r="197" spans="1:7" x14ac:dyDescent="0.25">
      <c r="A197" s="12" t="str">
        <f>+A160</f>
        <v>F5511.4</v>
      </c>
      <c r="B197" s="12"/>
      <c r="C197" s="71">
        <f t="shared" si="26"/>
        <v>0</v>
      </c>
      <c r="D197" s="36"/>
      <c r="E197" s="36">
        <f t="shared" si="26"/>
        <v>0</v>
      </c>
      <c r="F197" s="50" t="s">
        <v>182</v>
      </c>
      <c r="G197" s="50"/>
    </row>
    <row r="198" spans="1:7" x14ac:dyDescent="0.25">
      <c r="A198" s="12" t="str">
        <f>+A161</f>
        <v>F5511.45</v>
      </c>
      <c r="B198" s="12"/>
      <c r="C198" s="71">
        <f t="shared" si="26"/>
        <v>0</v>
      </c>
      <c r="D198" s="36"/>
      <c r="E198" s="36">
        <f t="shared" si="26"/>
        <v>0</v>
      </c>
      <c r="F198" s="50" t="s">
        <v>183</v>
      </c>
      <c r="G198" s="50"/>
    </row>
    <row r="199" spans="1:7" x14ac:dyDescent="0.25">
      <c r="A199" s="12" t="str">
        <f>+A162</f>
        <v>F5511.8</v>
      </c>
      <c r="B199" s="12"/>
      <c r="C199" s="71">
        <f t="shared" si="26"/>
        <v>0</v>
      </c>
      <c r="D199" s="36"/>
      <c r="E199" s="36">
        <f t="shared" si="26"/>
        <v>0</v>
      </c>
      <c r="F199" s="50" t="s">
        <v>184</v>
      </c>
      <c r="G199" s="50"/>
    </row>
    <row r="200" spans="1:7" x14ac:dyDescent="0.25">
      <c r="A200" s="12" t="str">
        <f t="shared" ref="A200:A202" si="27">+A163</f>
        <v>F5541.4</v>
      </c>
      <c r="B200" s="12"/>
      <c r="C200" s="71">
        <f t="shared" si="26"/>
        <v>0</v>
      </c>
      <c r="D200" s="36"/>
      <c r="E200" s="36">
        <f t="shared" si="26"/>
        <v>0</v>
      </c>
      <c r="F200" s="50" t="s">
        <v>185</v>
      </c>
      <c r="G200" s="50"/>
    </row>
    <row r="201" spans="1:7" x14ac:dyDescent="0.25">
      <c r="A201" s="12" t="str">
        <f t="shared" si="27"/>
        <v>F5551.4</v>
      </c>
      <c r="B201" s="12"/>
      <c r="C201" s="71">
        <f t="shared" si="26"/>
        <v>0</v>
      </c>
      <c r="D201" s="36"/>
      <c r="E201" s="36">
        <f t="shared" si="26"/>
        <v>0</v>
      </c>
      <c r="F201" s="50" t="s">
        <v>186</v>
      </c>
      <c r="G201" s="50"/>
    </row>
    <row r="202" spans="1:7" ht="15.75" thickBot="1" x14ac:dyDescent="0.3">
      <c r="A202" s="12" t="str">
        <f t="shared" si="27"/>
        <v>F5582.49</v>
      </c>
      <c r="B202" s="12"/>
      <c r="C202" s="71">
        <f t="shared" si="26"/>
        <v>0</v>
      </c>
      <c r="D202" s="36"/>
      <c r="E202" s="36">
        <f t="shared" si="26"/>
        <v>0</v>
      </c>
      <c r="F202" s="50" t="s">
        <v>187</v>
      </c>
      <c r="G202" s="50"/>
    </row>
    <row r="203" spans="1:7" ht="15.75" thickBot="1" x14ac:dyDescent="0.3">
      <c r="A203" s="12"/>
      <c r="B203" s="12"/>
      <c r="C203" s="36"/>
      <c r="D203" s="36"/>
      <c r="E203" s="79" t="s">
        <v>228</v>
      </c>
      <c r="F203" s="50"/>
      <c r="G203" s="50"/>
    </row>
    <row r="204" spans="1:7" ht="15.75" thickBot="1" x14ac:dyDescent="0.3">
      <c r="A204" s="16" t="s">
        <v>65</v>
      </c>
      <c r="B204" s="16"/>
      <c r="C204" s="72" t="e">
        <f>SUM(C173:C203)</f>
        <v>#DIV/0!</v>
      </c>
      <c r="D204" s="22"/>
      <c r="E204" s="77" t="e">
        <f>SUM(E173:E203)</f>
        <v>#DIV/0!</v>
      </c>
      <c r="F204" s="50"/>
      <c r="G204" s="50"/>
    </row>
    <row r="205" spans="1:7" ht="15.75" thickTop="1" x14ac:dyDescent="0.25">
      <c r="A205" s="12"/>
      <c r="B205" s="12"/>
      <c r="C205" s="41"/>
      <c r="D205" s="41"/>
      <c r="E205" s="41"/>
      <c r="F205" s="50"/>
      <c r="G205" s="50"/>
    </row>
    <row r="206" spans="1:7" ht="15.75" thickBot="1" x14ac:dyDescent="0.3">
      <c r="A206" s="16" t="s">
        <v>232</v>
      </c>
      <c r="B206" s="16"/>
      <c r="C206" s="22" t="s">
        <v>210</v>
      </c>
      <c r="D206" s="22"/>
      <c r="E206" s="22"/>
      <c r="F206" s="50"/>
      <c r="G206" s="50"/>
    </row>
    <row r="207" spans="1:7" ht="30.75" thickBot="1" x14ac:dyDescent="0.3">
      <c r="A207" s="12"/>
      <c r="B207" s="12"/>
      <c r="C207" s="80" t="s">
        <v>233</v>
      </c>
      <c r="D207" s="41"/>
      <c r="E207" s="41"/>
      <c r="F207" s="50"/>
      <c r="G207" s="50"/>
    </row>
    <row r="208" spans="1:7" x14ac:dyDescent="0.25">
      <c r="A208" s="12" t="str">
        <f>A54</f>
        <v>Section 611 - Original Allocation</v>
      </c>
      <c r="B208" s="12"/>
      <c r="C208" s="71">
        <f>C54</f>
        <v>0</v>
      </c>
      <c r="D208" s="22"/>
      <c r="E208" s="22"/>
    </row>
    <row r="209" spans="1:5" x14ac:dyDescent="0.25">
      <c r="A209" s="12"/>
      <c r="B209" s="12"/>
      <c r="C209" s="41"/>
      <c r="D209" s="22"/>
      <c r="E209" s="22"/>
    </row>
    <row r="210" spans="1:5" x14ac:dyDescent="0.25">
      <c r="A210" s="12" t="str">
        <f>A56</f>
        <v>Section 619 - Original Allocation</v>
      </c>
      <c r="B210" s="12"/>
      <c r="C210" s="71">
        <f>C56</f>
        <v>0</v>
      </c>
      <c r="D210" s="22"/>
      <c r="E210" s="22"/>
    </row>
    <row r="211" spans="1:5" x14ac:dyDescent="0.25">
      <c r="A211" s="12"/>
      <c r="B211" s="12"/>
      <c r="C211" s="36"/>
      <c r="D211" s="36"/>
      <c r="E211" s="36"/>
    </row>
    <row r="213" spans="1:5" x14ac:dyDescent="0.25">
      <c r="C213" s="44" t="e">
        <f>+C204+C167-C118</f>
        <v>#DIV/0!</v>
      </c>
      <c r="D213" s="44"/>
      <c r="E213" s="44" t="e">
        <f>+E204+E167-E118</f>
        <v>#DIV/0!</v>
      </c>
    </row>
    <row r="215" spans="1:5" x14ac:dyDescent="0.25">
      <c r="C215" s="51" t="s">
        <v>190</v>
      </c>
    </row>
    <row r="216" spans="1:5" x14ac:dyDescent="0.25">
      <c r="C216" s="52" t="s">
        <v>191</v>
      </c>
    </row>
    <row r="217" spans="1:5" x14ac:dyDescent="0.25">
      <c r="C217" s="52" t="s">
        <v>192</v>
      </c>
    </row>
  </sheetData>
  <mergeCells count="4">
    <mergeCell ref="G84:L84"/>
    <mergeCell ref="F14:J14"/>
    <mergeCell ref="A84:E84"/>
    <mergeCell ref="F133:J133"/>
  </mergeCells>
  <pageMargins left="0.25" right="0.25" top="0.5" bottom="0.5" header="0.3" footer="0.3"/>
  <pageSetup scale="91" fitToHeight="0" orientation="landscape" r:id="rId1"/>
  <rowBreaks count="6" manualBreakCount="6">
    <brk id="34" max="16383" man="1"/>
    <brk id="58" max="16383" man="1"/>
    <brk id="83" max="16383" man="1"/>
    <brk id="122" max="16383" man="1"/>
    <brk id="170" max="16383" man="1"/>
    <brk id="20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75"/>
  <sheetViews>
    <sheetView topLeftCell="A124" workbookViewId="0">
      <selection activeCell="A124"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240</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267</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199</v>
      </c>
      <c r="E8" s="119"/>
      <c r="F8" s="119"/>
      <c r="G8" s="119"/>
      <c r="H8" s="119"/>
      <c r="I8" s="119"/>
      <c r="J8" s="119"/>
      <c r="K8" s="73"/>
      <c r="L8" s="120"/>
    </row>
    <row r="9" spans="1:12" ht="18.75" x14ac:dyDescent="0.3">
      <c r="A9" s="3" t="s">
        <v>35</v>
      </c>
      <c r="B9" s="56"/>
      <c r="D9" s="118" t="s">
        <v>197</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188" t="s">
        <v>262</v>
      </c>
      <c r="E97" s="189"/>
      <c r="F97" s="189"/>
      <c r="G97" s="189"/>
      <c r="H97" s="190"/>
    </row>
    <row r="98" spans="1:8" x14ac:dyDescent="0.25">
      <c r="A98" s="3" t="s">
        <v>142</v>
      </c>
      <c r="B98" s="56"/>
      <c r="D98" s="191"/>
      <c r="E98" s="192"/>
      <c r="F98" s="192"/>
      <c r="G98" s="192"/>
      <c r="H98" s="193"/>
    </row>
    <row r="99" spans="1:8" x14ac:dyDescent="0.25">
      <c r="A99" s="3" t="s">
        <v>143</v>
      </c>
      <c r="B99" s="56"/>
      <c r="D99" s="191"/>
      <c r="E99" s="192"/>
      <c r="F99" s="192"/>
      <c r="G99" s="192"/>
      <c r="H99" s="193"/>
    </row>
    <row r="100" spans="1:8" x14ac:dyDescent="0.25">
      <c r="A100" s="3" t="s">
        <v>144</v>
      </c>
      <c r="B100" s="56"/>
      <c r="D100" s="191"/>
      <c r="E100" s="192"/>
      <c r="F100" s="192"/>
      <c r="G100" s="192"/>
      <c r="H100" s="193"/>
    </row>
    <row r="101" spans="1:8" x14ac:dyDescent="0.25">
      <c r="A101" s="3" t="s">
        <v>145</v>
      </c>
      <c r="B101" s="56"/>
      <c r="D101" s="191"/>
      <c r="E101" s="192"/>
      <c r="F101" s="192"/>
      <c r="G101" s="192"/>
      <c r="H101" s="193"/>
    </row>
    <row r="102" spans="1:8" ht="15" customHeight="1" thickBot="1" x14ac:dyDescent="0.3">
      <c r="A102" s="3" t="s">
        <v>1</v>
      </c>
      <c r="B102" s="56"/>
      <c r="D102" s="194"/>
      <c r="E102" s="195"/>
      <c r="F102" s="195"/>
      <c r="G102" s="195"/>
      <c r="H102" s="196"/>
    </row>
    <row r="103" spans="1:8" ht="15.75" thickBot="1" x14ac:dyDescent="0.3">
      <c r="A103" s="3" t="s">
        <v>6</v>
      </c>
      <c r="B103" s="56"/>
    </row>
    <row r="104" spans="1:8" x14ac:dyDescent="0.25">
      <c r="A104" s="3" t="s">
        <v>147</v>
      </c>
      <c r="B104" s="56"/>
      <c r="D104" s="188" t="s">
        <v>263</v>
      </c>
      <c r="E104" s="189"/>
      <c r="F104" s="189"/>
      <c r="G104" s="189"/>
      <c r="H104" s="190"/>
    </row>
    <row r="105" spans="1:8" x14ac:dyDescent="0.25">
      <c r="A105" s="3" t="s">
        <v>146</v>
      </c>
      <c r="B105" s="56"/>
      <c r="D105" s="191"/>
      <c r="E105" s="192"/>
      <c r="F105" s="192"/>
      <c r="G105" s="192"/>
      <c r="H105" s="193"/>
    </row>
    <row r="106" spans="1:8" x14ac:dyDescent="0.25">
      <c r="A106" s="3" t="s">
        <v>0</v>
      </c>
      <c r="B106" s="56"/>
      <c r="D106" s="191"/>
      <c r="E106" s="192"/>
      <c r="F106" s="192"/>
      <c r="G106" s="192"/>
      <c r="H106" s="193"/>
    </row>
    <row r="107" spans="1:8" ht="15.75" thickBot="1" x14ac:dyDescent="0.3">
      <c r="A107" s="3" t="s">
        <v>148</v>
      </c>
      <c r="B107" s="56"/>
      <c r="D107" s="194"/>
      <c r="E107" s="195"/>
      <c r="F107" s="195"/>
      <c r="G107" s="195"/>
      <c r="H107" s="196"/>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3" x14ac:dyDescent="0.25">
      <c r="A113" s="5" t="s">
        <v>50</v>
      </c>
      <c r="B113" s="6"/>
    </row>
    <row r="114" spans="1:3" x14ac:dyDescent="0.25">
      <c r="A114" s="3"/>
      <c r="B114" s="1" t="str">
        <f>+B2</f>
        <v>2016-17</v>
      </c>
    </row>
    <row r="115" spans="1:3" x14ac:dyDescent="0.25">
      <c r="A115" s="25" t="s">
        <v>254</v>
      </c>
      <c r="B115" s="60"/>
    </row>
    <row r="116" spans="1:3" ht="15.75" thickBot="1" x14ac:dyDescent="0.3">
      <c r="A116" s="8"/>
      <c r="B116" s="9"/>
    </row>
    <row r="117" spans="1:3" ht="15.75" thickBot="1" x14ac:dyDescent="0.3"/>
    <row r="118" spans="1:3" x14ac:dyDescent="0.25">
      <c r="A118" s="19" t="s">
        <v>156</v>
      </c>
      <c r="B118" s="21" t="str">
        <f>+B114</f>
        <v>2016-17</v>
      </c>
    </row>
    <row r="119" spans="1:3" x14ac:dyDescent="0.25">
      <c r="A119" s="3"/>
      <c r="B119" s="33"/>
    </row>
    <row r="120" spans="1:3" x14ac:dyDescent="0.25">
      <c r="A120" s="25" t="s">
        <v>250</v>
      </c>
      <c r="B120" s="33"/>
    </row>
    <row r="121" spans="1:3" x14ac:dyDescent="0.25">
      <c r="A121" s="45" t="s">
        <v>154</v>
      </c>
      <c r="B121" s="33"/>
    </row>
    <row r="122" spans="1:3" x14ac:dyDescent="0.25">
      <c r="A122" s="3" t="s">
        <v>152</v>
      </c>
      <c r="B122" s="56"/>
      <c r="C122" t="s">
        <v>255</v>
      </c>
    </row>
    <row r="123" spans="1:3" x14ac:dyDescent="0.25">
      <c r="A123" s="3" t="s">
        <v>153</v>
      </c>
      <c r="B123" s="56"/>
      <c r="C123" t="s">
        <v>256</v>
      </c>
    </row>
    <row r="124" spans="1:3" x14ac:dyDescent="0.25">
      <c r="A124" s="45" t="s">
        <v>155</v>
      </c>
      <c r="B124" s="33"/>
    </row>
    <row r="125" spans="1:3" x14ac:dyDescent="0.25">
      <c r="A125" s="13" t="s">
        <v>53</v>
      </c>
      <c r="B125" s="56"/>
      <c r="C125" t="s">
        <v>257</v>
      </c>
    </row>
    <row r="126" spans="1:3" ht="30" x14ac:dyDescent="0.25">
      <c r="A126" s="13" t="s">
        <v>54</v>
      </c>
      <c r="B126" s="56"/>
      <c r="C126" t="s">
        <v>258</v>
      </c>
    </row>
    <row r="127" spans="1:3" x14ac:dyDescent="0.25">
      <c r="A127" s="24"/>
      <c r="B127" s="33"/>
    </row>
    <row r="128" spans="1:3" ht="30.75" thickBot="1" x14ac:dyDescent="0.3">
      <c r="A128" s="14" t="s">
        <v>189</v>
      </c>
      <c r="B128" s="58"/>
      <c r="C128" t="s">
        <v>259</v>
      </c>
    </row>
    <row r="129" spans="1:8" ht="15.75" thickBot="1" x14ac:dyDescent="0.3"/>
    <row r="130" spans="1:8" x14ac:dyDescent="0.25">
      <c r="A130" s="19" t="s">
        <v>76</v>
      </c>
      <c r="B130" s="21" t="str">
        <f>+B118</f>
        <v>2016-17</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2016-17</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2016-17</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246</v>
      </c>
      <c r="D242" s="200" t="s">
        <v>247</v>
      </c>
      <c r="E242" s="201"/>
      <c r="F242" s="201"/>
      <c r="G242" s="201"/>
      <c r="H242" s="201"/>
      <c r="I242" s="202"/>
    </row>
    <row r="243" spans="1:9" x14ac:dyDescent="0.25">
      <c r="A243" s="16" t="s">
        <v>57</v>
      </c>
      <c r="B243" s="22" t="str">
        <f>+B231</f>
        <v>2016-17</v>
      </c>
    </row>
    <row r="244" spans="1:9" x14ac:dyDescent="0.25">
      <c r="A244" s="12" t="s">
        <v>48</v>
      </c>
      <c r="B244" s="12"/>
      <c r="C244" s="26" t="s">
        <v>265</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03" t="s">
        <v>252</v>
      </c>
      <c r="D276" s="204"/>
      <c r="E276" s="204"/>
      <c r="F276" s="204"/>
      <c r="G276" s="204"/>
      <c r="H276" s="204"/>
      <c r="I276" s="205"/>
    </row>
    <row r="277" spans="1:9" ht="53.25" customHeight="1" thickBot="1" x14ac:dyDescent="0.35">
      <c r="A277" s="12"/>
      <c r="B277" s="105" t="s">
        <v>266</v>
      </c>
      <c r="C277" s="197" t="s">
        <v>268</v>
      </c>
      <c r="D277" s="198"/>
      <c r="E277" s="198"/>
      <c r="F277" s="198"/>
      <c r="G277" s="198"/>
      <c r="H277" s="199"/>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03" t="s">
        <v>253</v>
      </c>
      <c r="D280" s="204"/>
      <c r="E280" s="204"/>
      <c r="F280" s="204"/>
      <c r="G280" s="204"/>
      <c r="H280" s="204"/>
      <c r="I280" s="205"/>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185" t="s">
        <v>272</v>
      </c>
      <c r="D291" s="186"/>
      <c r="E291" s="186"/>
      <c r="F291" s="186"/>
      <c r="G291" s="186"/>
      <c r="H291" s="186"/>
      <c r="I291" s="187"/>
    </row>
    <row r="292" spans="1:9" ht="45.75" thickBot="1" x14ac:dyDescent="0.3">
      <c r="A292" s="12"/>
      <c r="B292" s="105" t="s">
        <v>245</v>
      </c>
      <c r="C292" s="50"/>
      <c r="D292" s="50"/>
    </row>
    <row r="293" spans="1:9" x14ac:dyDescent="0.25">
      <c r="A293" s="16" t="s">
        <v>56</v>
      </c>
      <c r="B293" s="22" t="str">
        <f>+B243</f>
        <v>2016-17</v>
      </c>
      <c r="C293" s="26" t="str">
        <f>+C244</f>
        <v>Account Title for Column H of Tab 8:</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2"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ref="B323" si="15">+B274*(1-B$291)</f>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249</v>
      </c>
      <c r="D325" s="108"/>
      <c r="E325" s="109"/>
    </row>
    <row r="326" spans="1:5" ht="16.5" thickTop="1" thickBot="1" x14ac:dyDescent="0.3">
      <c r="A326" s="12"/>
      <c r="B326" s="12"/>
      <c r="C326" s="50"/>
      <c r="D326" s="50"/>
    </row>
    <row r="327" spans="1:5" ht="15.75" thickBot="1" x14ac:dyDescent="0.3">
      <c r="A327" s="18" t="s">
        <v>62</v>
      </c>
      <c r="B327" s="17" t="e">
        <f>+B325/B278</f>
        <v>#DIV/0!</v>
      </c>
      <c r="C327" s="107" t="s">
        <v>248</v>
      </c>
      <c r="D327" s="108"/>
      <c r="E327" s="109"/>
    </row>
    <row r="328" spans="1:5" ht="45.75" thickBot="1" x14ac:dyDescent="0.3">
      <c r="A328" s="12"/>
      <c r="B328" s="105" t="s">
        <v>244</v>
      </c>
      <c r="C328" s="50"/>
      <c r="D328" s="50"/>
    </row>
    <row r="329" spans="1:5" x14ac:dyDescent="0.25">
      <c r="A329" s="16" t="s">
        <v>64</v>
      </c>
      <c r="B329" s="22" t="str">
        <f>+B293</f>
        <v>2016-17</v>
      </c>
      <c r="C329" s="26" t="str">
        <f>+C293</f>
        <v>Account Title for Column H of Tab 8:</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47" si="16">+B247-B296</f>
        <v>#DIV/0!</v>
      </c>
      <c r="C332" s="50" t="s">
        <v>160</v>
      </c>
      <c r="D332" s="50"/>
    </row>
    <row r="333" spans="1:5" x14ac:dyDescent="0.25">
      <c r="A333" s="12" t="str">
        <f t="shared" ref="A333:A353" si="17">+A297</f>
        <v>A2250.16</v>
      </c>
      <c r="B333" s="71" t="e">
        <f t="shared" si="16"/>
        <v>#DIV/0!</v>
      </c>
      <c r="C333" s="50" t="s">
        <v>161</v>
      </c>
      <c r="D333" s="50"/>
    </row>
    <row r="334" spans="1:5" x14ac:dyDescent="0.25">
      <c r="A334" s="12" t="str">
        <f t="shared" si="17"/>
        <v>A2250.2</v>
      </c>
      <c r="B334" s="71" t="e">
        <f t="shared" si="16"/>
        <v>#DIV/0!</v>
      </c>
      <c r="C334" s="50" t="s">
        <v>162</v>
      </c>
      <c r="D334" s="50"/>
    </row>
    <row r="335" spans="1:5" x14ac:dyDescent="0.25">
      <c r="A335" s="12" t="str">
        <f t="shared" si="17"/>
        <v>A2250.4</v>
      </c>
      <c r="B335" s="71" t="e">
        <f t="shared" si="16"/>
        <v>#DIV/0!</v>
      </c>
      <c r="C335" s="50" t="s">
        <v>163</v>
      </c>
      <c r="D335" s="50"/>
    </row>
    <row r="336" spans="1:5" x14ac:dyDescent="0.25">
      <c r="A336" s="12" t="str">
        <f t="shared" si="17"/>
        <v>A2250.45</v>
      </c>
      <c r="B336" s="71" t="e">
        <f t="shared" si="16"/>
        <v>#DIV/0!</v>
      </c>
      <c r="C336" s="50" t="s">
        <v>164</v>
      </c>
      <c r="D336" s="50"/>
    </row>
    <row r="337" spans="1:4" x14ac:dyDescent="0.25">
      <c r="A337" s="12" t="str">
        <f t="shared" si="17"/>
        <v>A2250.471</v>
      </c>
      <c r="B337" s="71" t="e">
        <f t="shared" si="16"/>
        <v>#DIV/0!</v>
      </c>
      <c r="C337" s="50" t="s">
        <v>165</v>
      </c>
      <c r="D337" s="50"/>
    </row>
    <row r="338" spans="1:4" x14ac:dyDescent="0.25">
      <c r="A338" s="12" t="str">
        <f t="shared" si="17"/>
        <v>A2250.472</v>
      </c>
      <c r="B338" s="71" t="e">
        <f t="shared" si="16"/>
        <v>#DIV/0!</v>
      </c>
      <c r="C338" s="50" t="s">
        <v>166</v>
      </c>
      <c r="D338" s="50"/>
    </row>
    <row r="339" spans="1:4" x14ac:dyDescent="0.25">
      <c r="A339" s="12" t="str">
        <f t="shared" si="17"/>
        <v>A2250.473</v>
      </c>
      <c r="B339" s="71" t="e">
        <f t="shared" si="16"/>
        <v>#DIV/0!</v>
      </c>
      <c r="C339" s="50" t="s">
        <v>167</v>
      </c>
      <c r="D339" s="50"/>
    </row>
    <row r="340" spans="1:4" x14ac:dyDescent="0.25">
      <c r="A340" s="12" t="str">
        <f t="shared" si="17"/>
        <v>A2250.48</v>
      </c>
      <c r="B340" s="71" t="e">
        <f t="shared" si="16"/>
        <v>#DIV/0!</v>
      </c>
      <c r="C340" s="50" t="s">
        <v>168</v>
      </c>
      <c r="D340" s="50"/>
    </row>
    <row r="341" spans="1:4" x14ac:dyDescent="0.25">
      <c r="A341" s="12" t="str">
        <f t="shared" si="17"/>
        <v>A2250.49</v>
      </c>
      <c r="B341" s="71" t="e">
        <f t="shared" si="16"/>
        <v>#DIV/0!</v>
      </c>
      <c r="C341" s="50" t="s">
        <v>169</v>
      </c>
      <c r="D341" s="50"/>
    </row>
    <row r="342" spans="1:4" x14ac:dyDescent="0.25">
      <c r="A342" s="12" t="str">
        <f t="shared" si="17"/>
        <v>F2253.15</v>
      </c>
      <c r="B342" s="71" t="e">
        <f t="shared" si="16"/>
        <v>#DIV/0!</v>
      </c>
      <c r="C342" s="50" t="s">
        <v>170</v>
      </c>
      <c r="D342" s="50"/>
    </row>
    <row r="343" spans="1:4" x14ac:dyDescent="0.25">
      <c r="A343" s="12" t="str">
        <f t="shared" si="17"/>
        <v>F2253.16</v>
      </c>
      <c r="B343" s="71" t="e">
        <f t="shared" si="16"/>
        <v>#DIV/0!</v>
      </c>
      <c r="C343" s="50" t="s">
        <v>171</v>
      </c>
      <c r="D343" s="50"/>
    </row>
    <row r="344" spans="1:4" x14ac:dyDescent="0.25">
      <c r="A344" s="12" t="str">
        <f t="shared" si="17"/>
        <v>F2253.2</v>
      </c>
      <c r="B344" s="71" t="e">
        <f t="shared" si="16"/>
        <v>#DIV/0!</v>
      </c>
      <c r="C344" s="50" t="s">
        <v>172</v>
      </c>
      <c r="D344" s="50"/>
    </row>
    <row r="345" spans="1:4" x14ac:dyDescent="0.25">
      <c r="A345" s="12" t="str">
        <f t="shared" si="17"/>
        <v>F2253.4</v>
      </c>
      <c r="B345" s="71" t="e">
        <f t="shared" si="16"/>
        <v>#DIV/0!</v>
      </c>
      <c r="C345" s="50" t="s">
        <v>173</v>
      </c>
      <c r="D345" s="50"/>
    </row>
    <row r="346" spans="1:4" x14ac:dyDescent="0.25">
      <c r="A346" s="12" t="str">
        <f t="shared" si="17"/>
        <v>F2253.45</v>
      </c>
      <c r="B346" s="71" t="e">
        <f t="shared" si="16"/>
        <v>#DIV/0!</v>
      </c>
      <c r="C346" s="50" t="s">
        <v>174</v>
      </c>
      <c r="D346" s="50"/>
    </row>
    <row r="347" spans="1:4" x14ac:dyDescent="0.25">
      <c r="A347" s="12" t="str">
        <f t="shared" si="17"/>
        <v>F2253.471</v>
      </c>
      <c r="B347" s="71" t="e">
        <f t="shared" si="16"/>
        <v>#DIV/0!</v>
      </c>
      <c r="C347" s="50" t="s">
        <v>175</v>
      </c>
      <c r="D347" s="50"/>
    </row>
    <row r="348" spans="1:4" x14ac:dyDescent="0.25">
      <c r="A348" s="12" t="str">
        <f t="shared" si="17"/>
        <v>F2253.472</v>
      </c>
      <c r="B348" s="71" t="e">
        <f t="shared" ref="B348:B359" si="18">+B263-B312</f>
        <v>#DIV/0!</v>
      </c>
      <c r="C348" s="50" t="s">
        <v>176</v>
      </c>
      <c r="D348" s="50"/>
    </row>
    <row r="349" spans="1:4" x14ac:dyDescent="0.25">
      <c r="A349" s="12" t="str">
        <f t="shared" si="17"/>
        <v>F2253.48</v>
      </c>
      <c r="B349" s="71" t="e">
        <f t="shared" si="18"/>
        <v>#DIV/0!</v>
      </c>
      <c r="C349" s="50" t="s">
        <v>177</v>
      </c>
      <c r="D349" s="50"/>
    </row>
    <row r="350" spans="1:4" x14ac:dyDescent="0.25">
      <c r="A350" s="12" t="str">
        <f t="shared" si="17"/>
        <v>F2253.49</v>
      </c>
      <c r="B350" s="71" t="e">
        <f t="shared" si="18"/>
        <v>#DIV/0!</v>
      </c>
      <c r="C350" s="50" t="s">
        <v>178</v>
      </c>
      <c r="D350" s="50"/>
    </row>
    <row r="351" spans="1:4" x14ac:dyDescent="0.25">
      <c r="A351" s="12" t="str">
        <f t="shared" si="17"/>
        <v>F2253.8</v>
      </c>
      <c r="B351" s="71" t="e">
        <f t="shared" si="18"/>
        <v>#DIV/0!</v>
      </c>
      <c r="C351" s="50" t="s">
        <v>179</v>
      </c>
      <c r="D351" s="50"/>
    </row>
    <row r="352" spans="1:4" x14ac:dyDescent="0.25">
      <c r="A352" s="12" t="str">
        <f t="shared" si="17"/>
        <v>F5511.16 (Excluding Trans Supv Office)</v>
      </c>
      <c r="B352" s="71" t="e">
        <f t="shared" si="18"/>
        <v>#DIV/0!</v>
      </c>
      <c r="C352" s="50" t="s">
        <v>180</v>
      </c>
      <c r="D352" s="50"/>
    </row>
    <row r="353" spans="1:4" x14ac:dyDescent="0.25">
      <c r="A353" s="12" t="str">
        <f t="shared" si="17"/>
        <v>F5511.16 (Trans Supervisor Office)</v>
      </c>
      <c r="B353" s="71" t="e">
        <f t="shared" si="18"/>
        <v>#DIV/0!</v>
      </c>
      <c r="C353" s="50" t="s">
        <v>180</v>
      </c>
      <c r="D353" s="50"/>
    </row>
    <row r="354" spans="1:4" x14ac:dyDescent="0.25">
      <c r="A354" s="12" t="str">
        <f>+A318</f>
        <v>F5511.4</v>
      </c>
      <c r="B354" s="71" t="e">
        <f t="shared" si="18"/>
        <v>#DIV/0!</v>
      </c>
      <c r="C354" s="50" t="s">
        <v>182</v>
      </c>
      <c r="D354" s="50"/>
    </row>
    <row r="355" spans="1:4" x14ac:dyDescent="0.25">
      <c r="A355" s="12" t="str">
        <f>+A319</f>
        <v>F5511.45</v>
      </c>
      <c r="B355" s="71" t="e">
        <f t="shared" si="18"/>
        <v>#DIV/0!</v>
      </c>
      <c r="C355" s="50" t="s">
        <v>183</v>
      </c>
      <c r="D355" s="50"/>
    </row>
    <row r="356" spans="1:4" x14ac:dyDescent="0.25">
      <c r="A356" s="12" t="str">
        <f>+A320</f>
        <v>F5511.8</v>
      </c>
      <c r="B356" s="71" t="e">
        <f t="shared" si="18"/>
        <v>#DIV/0!</v>
      </c>
      <c r="C356" s="50" t="s">
        <v>184</v>
      </c>
      <c r="D356" s="50"/>
    </row>
    <row r="357" spans="1:4" x14ac:dyDescent="0.25">
      <c r="A357" s="12" t="str">
        <f t="shared" ref="A357:A359" si="19">+A321</f>
        <v>F5541.4</v>
      </c>
      <c r="B357" s="71" t="e">
        <f t="shared" si="18"/>
        <v>#DIV/0!</v>
      </c>
      <c r="C357" s="50" t="s">
        <v>185</v>
      </c>
      <c r="D357" s="50"/>
    </row>
    <row r="358" spans="1:4" x14ac:dyDescent="0.25">
      <c r="A358" s="12" t="str">
        <f t="shared" si="19"/>
        <v>F5551.4</v>
      </c>
      <c r="B358" s="71" t="e">
        <f t="shared" si="18"/>
        <v>#DIV/0!</v>
      </c>
      <c r="C358" s="50" t="s">
        <v>186</v>
      </c>
      <c r="D358" s="50"/>
    </row>
    <row r="359" spans="1:4" x14ac:dyDescent="0.25">
      <c r="A359" s="12" t="str">
        <f t="shared" si="19"/>
        <v>F5582.49</v>
      </c>
      <c r="B359" s="71" t="e">
        <f t="shared" si="18"/>
        <v>#DIV/0!</v>
      </c>
      <c r="C359" s="50" t="s">
        <v>187</v>
      </c>
      <c r="D359" s="50"/>
    </row>
    <row r="360" spans="1:4" x14ac:dyDescent="0.25">
      <c r="A360" s="12"/>
      <c r="B360" s="36"/>
      <c r="C360" s="50"/>
      <c r="D360" s="50"/>
    </row>
    <row r="361" spans="1:4" ht="15.75" thickBot="1" x14ac:dyDescent="0.3">
      <c r="A361" s="16" t="s">
        <v>65</v>
      </c>
      <c r="B361" s="37" t="e">
        <f>SUM(B330:B360)</f>
        <v>#DIV/0!</v>
      </c>
      <c r="C361" s="50"/>
      <c r="D361" s="50"/>
    </row>
    <row r="362" spans="1:4" ht="16.5" thickTop="1" thickBot="1" x14ac:dyDescent="0.3">
      <c r="A362" s="12"/>
      <c r="B362" s="41"/>
      <c r="C362" s="50"/>
      <c r="D362" s="50"/>
    </row>
    <row r="363" spans="1:4" ht="15.75" thickBot="1" x14ac:dyDescent="0.3">
      <c r="A363" s="104" t="s">
        <v>82</v>
      </c>
      <c r="B363" s="22" t="str">
        <f>+B329</f>
        <v>2016-17</v>
      </c>
      <c r="C363" s="50"/>
      <c r="D363" s="50"/>
    </row>
    <row r="364" spans="1:4" ht="15.75" thickBot="1" x14ac:dyDescent="0.3">
      <c r="A364" s="12"/>
      <c r="B364" s="41"/>
      <c r="C364" s="50"/>
      <c r="D364" s="50"/>
    </row>
    <row r="365" spans="1:4" ht="15.75" thickBot="1" x14ac:dyDescent="0.3">
      <c r="A365" s="12" t="str">
        <f>A132</f>
        <v>Section 611 - Original Allocation</v>
      </c>
      <c r="B365" s="71">
        <f>B132</f>
        <v>0</v>
      </c>
      <c r="C365" s="102" t="s">
        <v>242</v>
      </c>
      <c r="D365" s="103"/>
    </row>
    <row r="366" spans="1:4" ht="15.75" thickBot="1" x14ac:dyDescent="0.3">
      <c r="A366" s="12"/>
      <c r="B366" s="41"/>
    </row>
    <row r="367" spans="1:4" ht="15.75" thickBot="1" x14ac:dyDescent="0.3">
      <c r="A367" s="12" t="str">
        <f>A134</f>
        <v>Section 619 - Original Allocation</v>
      </c>
      <c r="B367" s="71">
        <f>B134</f>
        <v>0</v>
      </c>
      <c r="C367" s="102" t="s">
        <v>243</v>
      </c>
      <c r="D367" s="103"/>
    </row>
    <row r="368" spans="1:4"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C277:H277"/>
    <mergeCell ref="D242:I242"/>
    <mergeCell ref="C276:I276"/>
    <mergeCell ref="C280:I280"/>
  </mergeCells>
  <pageMargins left="0.2" right="0.2" top="0.5" bottom="0.5" header="0.3" footer="0.3"/>
  <pageSetup scale="88" fitToHeight="0" orientation="landscape" r:id="rId1"/>
  <headerFooter>
    <oddFooter>&amp;R&amp;N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217"/>
  <sheetViews>
    <sheetView topLeftCell="A19" zoomScale="86" zoomScaleNormal="86" workbookViewId="0">
      <selection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s>
  <sheetData>
    <row r="1" spans="1:11" x14ac:dyDescent="0.25">
      <c r="A1" t="s">
        <v>73</v>
      </c>
      <c r="C1" s="65"/>
    </row>
    <row r="2" spans="1:11" x14ac:dyDescent="0.25">
      <c r="A2" s="82" t="s">
        <v>212</v>
      </c>
      <c r="B2" s="82"/>
      <c r="C2" s="94" t="s">
        <v>273</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281</v>
      </c>
      <c r="G12" s="92"/>
      <c r="H12" s="92"/>
      <c r="I12" s="92"/>
      <c r="J12" s="92"/>
      <c r="K12" s="93"/>
    </row>
    <row r="13" spans="1:11" x14ac:dyDescent="0.25">
      <c r="A13" s="3" t="s">
        <v>16</v>
      </c>
      <c r="C13" s="62"/>
      <c r="D13" s="1"/>
    </row>
    <row r="14" spans="1:11" ht="46.5" customHeight="1" x14ac:dyDescent="0.25">
      <c r="A14" s="13" t="s">
        <v>227</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6" x14ac:dyDescent="0.25">
      <c r="A17" s="3" t="s">
        <v>4</v>
      </c>
      <c r="C17" s="56"/>
      <c r="D17" s="1"/>
    </row>
    <row r="18" spans="1:6" x14ac:dyDescent="0.25">
      <c r="A18" s="3" t="s">
        <v>141</v>
      </c>
      <c r="C18" s="56"/>
      <c r="D18" s="1"/>
    </row>
    <row r="19" spans="1:6" x14ac:dyDescent="0.25">
      <c r="A19" s="3" t="s">
        <v>2</v>
      </c>
      <c r="C19" s="56"/>
      <c r="D19" s="1"/>
    </row>
    <row r="20" spans="1:6" x14ac:dyDescent="0.25">
      <c r="A20" s="3" t="s">
        <v>142</v>
      </c>
      <c r="C20" s="56"/>
      <c r="D20" s="1"/>
    </row>
    <row r="21" spans="1:6" x14ac:dyDescent="0.25">
      <c r="A21" s="3" t="s">
        <v>143</v>
      </c>
      <c r="C21" s="56"/>
      <c r="D21" s="1"/>
    </row>
    <row r="22" spans="1:6" x14ac:dyDescent="0.25">
      <c r="A22" s="3" t="s">
        <v>144</v>
      </c>
      <c r="C22" s="56"/>
      <c r="D22" s="1"/>
    </row>
    <row r="23" spans="1:6" x14ac:dyDescent="0.25">
      <c r="A23" s="3" t="s">
        <v>145</v>
      </c>
      <c r="C23" s="56"/>
      <c r="D23" s="1"/>
    </row>
    <row r="24" spans="1:6" x14ac:dyDescent="0.25">
      <c r="A24" s="3" t="s">
        <v>1</v>
      </c>
      <c r="C24" s="56"/>
      <c r="D24" s="1"/>
      <c r="F24" t="s">
        <v>222</v>
      </c>
    </row>
    <row r="25" spans="1:6" x14ac:dyDescent="0.25">
      <c r="A25" s="3" t="s">
        <v>6</v>
      </c>
      <c r="C25" s="56"/>
      <c r="D25" s="1"/>
      <c r="F25" t="s">
        <v>274</v>
      </c>
    </row>
    <row r="26" spans="1:6" x14ac:dyDescent="0.25">
      <c r="A26" s="3" t="s">
        <v>147</v>
      </c>
      <c r="C26" s="56"/>
      <c r="D26" s="1"/>
    </row>
    <row r="27" spans="1:6" x14ac:dyDescent="0.25">
      <c r="A27" s="3" t="s">
        <v>146</v>
      </c>
      <c r="C27" s="56"/>
      <c r="D27" s="1"/>
    </row>
    <row r="28" spans="1:6" x14ac:dyDescent="0.25">
      <c r="A28" s="3" t="s">
        <v>0</v>
      </c>
      <c r="C28" s="56"/>
      <c r="D28" s="1"/>
    </row>
    <row r="29" spans="1:6" x14ac:dyDescent="0.25">
      <c r="A29" s="3" t="s">
        <v>148</v>
      </c>
      <c r="C29" s="56"/>
      <c r="D29" s="1"/>
    </row>
    <row r="30" spans="1:6" x14ac:dyDescent="0.25">
      <c r="A30" s="3" t="s">
        <v>5</v>
      </c>
      <c r="C30" s="56"/>
      <c r="D30" s="1"/>
    </row>
    <row r="31" spans="1:6" x14ac:dyDescent="0.25">
      <c r="A31" s="3" t="s">
        <v>149</v>
      </c>
      <c r="C31" s="56"/>
      <c r="D31" s="1"/>
    </row>
    <row r="32" spans="1:6"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2018-19 Budget</v>
      </c>
      <c r="D36" s="1"/>
      <c r="E36" t="s">
        <v>275</v>
      </c>
    </row>
    <row r="37" spans="1:5" x14ac:dyDescent="0.25">
      <c r="A37" s="3" t="s">
        <v>217</v>
      </c>
      <c r="C37" s="60"/>
      <c r="D37" s="1"/>
      <c r="E37" t="s">
        <v>276</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2018-19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222</v>
      </c>
    </row>
    <row r="45" spans="1:5" x14ac:dyDescent="0.25">
      <c r="A45" s="3" t="s">
        <v>153</v>
      </c>
      <c r="C45" s="66"/>
      <c r="D45" s="1"/>
      <c r="E45" t="s">
        <v>277</v>
      </c>
    </row>
    <row r="46" spans="1:5" x14ac:dyDescent="0.25">
      <c r="A46" s="83" t="s">
        <v>221</v>
      </c>
      <c r="B46" s="98"/>
      <c r="C46" s="33"/>
      <c r="D46" s="1"/>
    </row>
    <row r="47" spans="1:5" x14ac:dyDescent="0.25">
      <c r="A47" s="13" t="s">
        <v>53</v>
      </c>
      <c r="B47" s="96"/>
      <c r="C47" s="56"/>
      <c r="D47" s="1"/>
    </row>
    <row r="48" spans="1:5" ht="30" x14ac:dyDescent="0.25">
      <c r="A48" s="13" t="s">
        <v>54</v>
      </c>
      <c r="B48" s="96"/>
      <c r="C48" s="56"/>
      <c r="D48" s="1"/>
    </row>
    <row r="49" spans="1:9" x14ac:dyDescent="0.25">
      <c r="A49" s="24"/>
      <c r="B49" s="99"/>
      <c r="C49" s="33"/>
      <c r="D49" s="1"/>
    </row>
    <row r="50" spans="1:9" ht="29.25" customHeight="1" thickBot="1" x14ac:dyDescent="0.3">
      <c r="A50" s="14" t="s">
        <v>282</v>
      </c>
      <c r="B50" s="100"/>
      <c r="C50" s="58"/>
      <c r="D50" s="69"/>
    </row>
    <row r="51" spans="1:9" ht="15.75" thickBot="1" x14ac:dyDescent="0.3">
      <c r="D51" s="1"/>
    </row>
    <row r="52" spans="1:9" x14ac:dyDescent="0.25">
      <c r="A52" s="19" t="s">
        <v>76</v>
      </c>
      <c r="B52" s="97"/>
      <c r="C52" s="49" t="s">
        <v>278</v>
      </c>
      <c r="D52" s="1"/>
    </row>
    <row r="53" spans="1:9" ht="15.75" thickBot="1" x14ac:dyDescent="0.3">
      <c r="A53" s="84" t="s">
        <v>283</v>
      </c>
      <c r="B53" s="101"/>
      <c r="C53" s="4"/>
      <c r="D53" s="1"/>
    </row>
    <row r="54" spans="1:9" x14ac:dyDescent="0.25">
      <c r="A54" s="3" t="s">
        <v>77</v>
      </c>
      <c r="C54" s="57"/>
      <c r="D54" s="1"/>
      <c r="E54" s="125" t="s">
        <v>264</v>
      </c>
      <c r="F54" s="126"/>
      <c r="G54" s="126"/>
      <c r="H54" s="126"/>
      <c r="I54" s="127"/>
    </row>
    <row r="55" spans="1:9" x14ac:dyDescent="0.25">
      <c r="A55" s="3"/>
      <c r="C55" s="70"/>
      <c r="D55" s="1"/>
      <c r="E55" s="133" t="s">
        <v>241</v>
      </c>
      <c r="F55" s="132"/>
      <c r="G55" s="132"/>
      <c r="H55" s="132"/>
      <c r="I55" s="131"/>
    </row>
    <row r="56" spans="1:9" x14ac:dyDescent="0.25">
      <c r="A56" s="3" t="s">
        <v>78</v>
      </c>
      <c r="C56" s="57"/>
      <c r="D56" s="1"/>
      <c r="E56" s="134" t="s">
        <v>285</v>
      </c>
      <c r="F56" s="132"/>
      <c r="G56" s="132"/>
      <c r="H56" s="132"/>
      <c r="I56" s="131"/>
    </row>
    <row r="57" spans="1:9" ht="15.75" thickBot="1" x14ac:dyDescent="0.3">
      <c r="A57" s="8"/>
      <c r="B57" s="9"/>
      <c r="C57" s="48"/>
      <c r="D57" s="1"/>
      <c r="E57" s="128" t="s">
        <v>284</v>
      </c>
      <c r="F57" s="129"/>
      <c r="G57" s="129"/>
      <c r="H57" s="129"/>
      <c r="I57" s="130"/>
    </row>
    <row r="58" spans="1:9" x14ac:dyDescent="0.25">
      <c r="D58" s="1"/>
    </row>
    <row r="61" spans="1:9" x14ac:dyDescent="0.25">
      <c r="A61" s="2" t="s">
        <v>42</v>
      </c>
      <c r="B61" s="2"/>
      <c r="C61" s="20" t="str">
        <f>+C40</f>
        <v>2018-19 Budget</v>
      </c>
      <c r="D61" s="20"/>
      <c r="F61" s="53" t="s">
        <v>205</v>
      </c>
    </row>
    <row r="62" spans="1:9" x14ac:dyDescent="0.25">
      <c r="A62" s="2" t="s">
        <v>43</v>
      </c>
      <c r="B62" s="2"/>
      <c r="C62" s="2"/>
      <c r="D62" s="2"/>
      <c r="F62" t="s">
        <v>206</v>
      </c>
    </row>
    <row r="63" spans="1:9" x14ac:dyDescent="0.25">
      <c r="A63" s="2" t="str">
        <f>+A4</f>
        <v>A2250.15</v>
      </c>
      <c r="B63" s="2"/>
      <c r="C63" s="34">
        <f>+C4</f>
        <v>0</v>
      </c>
      <c r="D63" s="34"/>
      <c r="F63" t="s">
        <v>207</v>
      </c>
    </row>
    <row r="64" spans="1:9"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2018-19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2018-19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279</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286</v>
      </c>
      <c r="D134" s="12"/>
      <c r="E134" s="50"/>
      <c r="F134" s="50"/>
    </row>
    <row r="135" spans="1:9" x14ac:dyDescent="0.25">
      <c r="A135" s="16" t="s">
        <v>56</v>
      </c>
      <c r="B135" s="16"/>
      <c r="C135" s="22" t="str">
        <f>+C40</f>
        <v>2018-19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287</v>
      </c>
      <c r="D171" s="12"/>
      <c r="E171" s="50"/>
      <c r="F171" s="50"/>
    </row>
    <row r="172" spans="1:6" x14ac:dyDescent="0.25">
      <c r="A172" s="16" t="s">
        <v>64</v>
      </c>
      <c r="B172" s="16"/>
      <c r="C172" s="22" t="str">
        <f>+C135</f>
        <v>2018-19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190"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ref="C191:C202" si="10">+C105-C154</f>
        <v>0</v>
      </c>
      <c r="D191" s="36"/>
      <c r="E191" s="50" t="s">
        <v>176</v>
      </c>
      <c r="F191" s="50"/>
    </row>
    <row r="192" spans="1:6" x14ac:dyDescent="0.25">
      <c r="A192" s="12" t="str">
        <f t="shared" si="9"/>
        <v>F2253.48</v>
      </c>
      <c r="B192" s="12"/>
      <c r="C192" s="71">
        <f t="shared" si="10"/>
        <v>0</v>
      </c>
      <c r="D192" s="36"/>
      <c r="E192" s="50" t="s">
        <v>177</v>
      </c>
      <c r="F192" s="50"/>
    </row>
    <row r="193" spans="1:6" x14ac:dyDescent="0.25">
      <c r="A193" s="12" t="str">
        <f t="shared" si="9"/>
        <v>F2253.49</v>
      </c>
      <c r="B193" s="12"/>
      <c r="C193" s="71">
        <f t="shared" si="10"/>
        <v>0</v>
      </c>
      <c r="D193" s="36"/>
      <c r="E193" s="50" t="s">
        <v>178</v>
      </c>
      <c r="F193" s="50"/>
    </row>
    <row r="194" spans="1:6" x14ac:dyDescent="0.25">
      <c r="A194" s="12" t="str">
        <f t="shared" si="9"/>
        <v>F2253.8</v>
      </c>
      <c r="B194" s="12"/>
      <c r="C194" s="71">
        <f t="shared" si="10"/>
        <v>0</v>
      </c>
      <c r="D194" s="36"/>
      <c r="E194" s="50" t="s">
        <v>179</v>
      </c>
      <c r="F194" s="50"/>
    </row>
    <row r="195" spans="1:6" x14ac:dyDescent="0.25">
      <c r="A195" s="12" t="str">
        <f t="shared" si="9"/>
        <v>F5511.16 (Excluding Trans Supv Office)</v>
      </c>
      <c r="B195" s="12"/>
      <c r="C195" s="71">
        <f t="shared" si="10"/>
        <v>0</v>
      </c>
      <c r="D195" s="36"/>
      <c r="E195" s="50" t="s">
        <v>180</v>
      </c>
      <c r="F195" s="50"/>
    </row>
    <row r="196" spans="1:6" x14ac:dyDescent="0.25">
      <c r="A196" s="12" t="str">
        <f t="shared" si="9"/>
        <v>F5511.16 (Trans Supervisor Office)</v>
      </c>
      <c r="B196" s="12"/>
      <c r="C196" s="71">
        <f t="shared" si="10"/>
        <v>0</v>
      </c>
      <c r="D196" s="36"/>
      <c r="E196" s="50" t="s">
        <v>180</v>
      </c>
      <c r="F196" s="50"/>
    </row>
    <row r="197" spans="1:6" x14ac:dyDescent="0.25">
      <c r="A197" s="12" t="str">
        <f>+A160</f>
        <v>F5511.4</v>
      </c>
      <c r="B197" s="12"/>
      <c r="C197" s="71">
        <f t="shared" si="10"/>
        <v>0</v>
      </c>
      <c r="D197" s="36"/>
      <c r="E197" s="50" t="s">
        <v>182</v>
      </c>
      <c r="F197" s="50"/>
    </row>
    <row r="198" spans="1:6" x14ac:dyDescent="0.25">
      <c r="A198" s="12" t="str">
        <f>+A161</f>
        <v>F5511.45</v>
      </c>
      <c r="B198" s="12"/>
      <c r="C198" s="71">
        <f t="shared" si="10"/>
        <v>0</v>
      </c>
      <c r="D198" s="36"/>
      <c r="E198" s="50" t="s">
        <v>183</v>
      </c>
      <c r="F198" s="50"/>
    </row>
    <row r="199" spans="1:6" x14ac:dyDescent="0.25">
      <c r="A199" s="12" t="str">
        <f>+A162</f>
        <v>F5511.8</v>
      </c>
      <c r="B199" s="12"/>
      <c r="C199" s="71">
        <f t="shared" si="10"/>
        <v>0</v>
      </c>
      <c r="D199" s="36"/>
      <c r="E199" s="50" t="s">
        <v>184</v>
      </c>
      <c r="F199" s="50"/>
    </row>
    <row r="200" spans="1:6" x14ac:dyDescent="0.25">
      <c r="A200" s="12" t="str">
        <f t="shared" ref="A200:A202" si="11">+A163</f>
        <v>F5541.4</v>
      </c>
      <c r="B200" s="12"/>
      <c r="C200" s="71">
        <f t="shared" si="10"/>
        <v>0</v>
      </c>
      <c r="D200" s="36"/>
      <c r="E200" s="50" t="s">
        <v>185</v>
      </c>
      <c r="F200" s="50"/>
    </row>
    <row r="201" spans="1:6" x14ac:dyDescent="0.25">
      <c r="A201" s="12" t="str">
        <f t="shared" si="11"/>
        <v>F5551.4</v>
      </c>
      <c r="B201" s="12"/>
      <c r="C201" s="71">
        <f t="shared" si="10"/>
        <v>0</v>
      </c>
      <c r="D201" s="36"/>
      <c r="E201" s="50" t="s">
        <v>186</v>
      </c>
      <c r="F201" s="50"/>
    </row>
    <row r="202" spans="1:6" x14ac:dyDescent="0.25">
      <c r="A202" s="12" t="str">
        <f t="shared" si="11"/>
        <v>F5582.49</v>
      </c>
      <c r="B202" s="12"/>
      <c r="C202" s="71">
        <f t="shared" si="10"/>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2018-19</v>
      </c>
      <c r="D206" s="22"/>
      <c r="E206" s="50"/>
      <c r="F206" s="50"/>
    </row>
    <row r="207" spans="1:6" ht="30.75" thickBot="1" x14ac:dyDescent="0.3">
      <c r="A207" s="12"/>
      <c r="B207" s="12"/>
      <c r="C207" s="80" t="s">
        <v>280</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4">
    <mergeCell ref="E14:I14"/>
    <mergeCell ref="A84:D84"/>
    <mergeCell ref="F84:K84"/>
    <mergeCell ref="E133:I133"/>
  </mergeCells>
  <pageMargins left="0.7" right="0.7" top="0.75" bottom="0.75" header="0.3" footer="0.3"/>
  <pageSetup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375"/>
  <sheetViews>
    <sheetView workbookViewId="0">
      <selection activeCell="A316"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210</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293</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294</v>
      </c>
      <c r="E8" s="119"/>
      <c r="F8" s="119"/>
      <c r="G8" s="119"/>
      <c r="H8" s="119"/>
      <c r="I8" s="119"/>
      <c r="J8" s="119"/>
      <c r="K8" s="73"/>
      <c r="L8" s="120"/>
    </row>
    <row r="9" spans="1:12" ht="18.75" x14ac:dyDescent="0.3">
      <c r="A9" s="3" t="s">
        <v>35</v>
      </c>
      <c r="B9" s="56"/>
      <c r="D9" s="118" t="s">
        <v>295</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188" t="s">
        <v>296</v>
      </c>
      <c r="E97" s="189"/>
      <c r="F97" s="189"/>
      <c r="G97" s="189"/>
      <c r="H97" s="190"/>
    </row>
    <row r="98" spans="1:8" x14ac:dyDescent="0.25">
      <c r="A98" s="3" t="s">
        <v>142</v>
      </c>
      <c r="B98" s="56"/>
      <c r="D98" s="191"/>
      <c r="E98" s="192"/>
      <c r="F98" s="192"/>
      <c r="G98" s="192"/>
      <c r="H98" s="193"/>
    </row>
    <row r="99" spans="1:8" x14ac:dyDescent="0.25">
      <c r="A99" s="3" t="s">
        <v>143</v>
      </c>
      <c r="B99" s="56"/>
      <c r="D99" s="191"/>
      <c r="E99" s="192"/>
      <c r="F99" s="192"/>
      <c r="G99" s="192"/>
      <c r="H99" s="193"/>
    </row>
    <row r="100" spans="1:8" x14ac:dyDescent="0.25">
      <c r="A100" s="3" t="s">
        <v>144</v>
      </c>
      <c r="B100" s="56"/>
      <c r="D100" s="191"/>
      <c r="E100" s="192"/>
      <c r="F100" s="192"/>
      <c r="G100" s="192"/>
      <c r="H100" s="193"/>
    </row>
    <row r="101" spans="1:8" x14ac:dyDescent="0.25">
      <c r="A101" s="3" t="s">
        <v>145</v>
      </c>
      <c r="B101" s="56"/>
      <c r="D101" s="191"/>
      <c r="E101" s="192"/>
      <c r="F101" s="192"/>
      <c r="G101" s="192"/>
      <c r="H101" s="193"/>
    </row>
    <row r="102" spans="1:8" ht="15" customHeight="1" thickBot="1" x14ac:dyDescent="0.3">
      <c r="A102" s="3" t="s">
        <v>1</v>
      </c>
      <c r="B102" s="56"/>
      <c r="D102" s="194"/>
      <c r="E102" s="195"/>
      <c r="F102" s="195"/>
      <c r="G102" s="195"/>
      <c r="H102" s="196"/>
    </row>
    <row r="103" spans="1:8" ht="15.75" thickBot="1" x14ac:dyDescent="0.3">
      <c r="A103" s="3" t="s">
        <v>6</v>
      </c>
      <c r="B103" s="56"/>
    </row>
    <row r="104" spans="1:8" x14ac:dyDescent="0.25">
      <c r="A104" s="3" t="s">
        <v>147</v>
      </c>
      <c r="B104" s="56"/>
      <c r="D104" s="188" t="s">
        <v>263</v>
      </c>
      <c r="E104" s="189"/>
      <c r="F104" s="189"/>
      <c r="G104" s="189"/>
      <c r="H104" s="190"/>
    </row>
    <row r="105" spans="1:8" x14ac:dyDescent="0.25">
      <c r="A105" s="3" t="s">
        <v>146</v>
      </c>
      <c r="B105" s="56"/>
      <c r="D105" s="191"/>
      <c r="E105" s="192"/>
      <c r="F105" s="192"/>
      <c r="G105" s="192"/>
      <c r="H105" s="193"/>
    </row>
    <row r="106" spans="1:8" x14ac:dyDescent="0.25">
      <c r="A106" s="3" t="s">
        <v>0</v>
      </c>
      <c r="B106" s="56"/>
      <c r="D106" s="191"/>
      <c r="E106" s="192"/>
      <c r="F106" s="192"/>
      <c r="G106" s="192"/>
      <c r="H106" s="193"/>
    </row>
    <row r="107" spans="1:8" ht="15.75" thickBot="1" x14ac:dyDescent="0.3">
      <c r="A107" s="3" t="s">
        <v>148</v>
      </c>
      <c r="B107" s="56"/>
      <c r="D107" s="194"/>
      <c r="E107" s="195"/>
      <c r="F107" s="195"/>
      <c r="G107" s="195"/>
      <c r="H107" s="196"/>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11" ht="15.75" thickBot="1" x14ac:dyDescent="0.3">
      <c r="A113" s="5" t="s">
        <v>50</v>
      </c>
      <c r="B113" s="6"/>
    </row>
    <row r="114" spans="1:11" x14ac:dyDescent="0.25">
      <c r="A114" s="3"/>
      <c r="B114" s="1" t="str">
        <f>+B2</f>
        <v>2017-18</v>
      </c>
      <c r="D114" s="121" t="s">
        <v>290</v>
      </c>
      <c r="E114" s="111"/>
      <c r="F114" s="111"/>
      <c r="G114" s="111"/>
      <c r="H114" s="111"/>
      <c r="I114" s="111"/>
      <c r="J114" s="111"/>
      <c r="K114" s="112"/>
    </row>
    <row r="115" spans="1:11" x14ac:dyDescent="0.25">
      <c r="A115" s="25" t="s">
        <v>254</v>
      </c>
      <c r="B115" s="60"/>
      <c r="D115" s="122" t="s">
        <v>289</v>
      </c>
      <c r="E115" s="73"/>
      <c r="F115" s="73"/>
      <c r="G115" s="73"/>
      <c r="H115" s="73"/>
      <c r="I115" s="73"/>
      <c r="J115" s="73"/>
      <c r="K115" s="120"/>
    </row>
    <row r="116" spans="1:11" ht="15.75" thickBot="1" x14ac:dyDescent="0.3">
      <c r="A116" s="8"/>
      <c r="B116" s="9"/>
      <c r="D116" s="123"/>
      <c r="E116" s="114"/>
      <c r="F116" s="114"/>
      <c r="G116" s="114"/>
      <c r="H116" s="114"/>
      <c r="I116" s="114"/>
      <c r="J116" s="114"/>
      <c r="K116" s="115"/>
    </row>
    <row r="117" spans="1:11" ht="15.75" thickBot="1" x14ac:dyDescent="0.3"/>
    <row r="118" spans="1:11" x14ac:dyDescent="0.25">
      <c r="A118" s="19" t="s">
        <v>156</v>
      </c>
      <c r="B118" s="21" t="str">
        <f>+B114</f>
        <v>2017-18</v>
      </c>
    </row>
    <row r="119" spans="1:11" x14ac:dyDescent="0.25">
      <c r="A119" s="3"/>
      <c r="B119" s="33"/>
    </row>
    <row r="120" spans="1:11" x14ac:dyDescent="0.25">
      <c r="A120" s="25" t="s">
        <v>250</v>
      </c>
      <c r="B120" s="33"/>
    </row>
    <row r="121" spans="1:11" x14ac:dyDescent="0.25">
      <c r="A121" s="45" t="s">
        <v>154</v>
      </c>
      <c r="B121" s="33"/>
    </row>
    <row r="122" spans="1:11" x14ac:dyDescent="0.25">
      <c r="A122" s="3" t="s">
        <v>152</v>
      </c>
      <c r="B122" s="56"/>
      <c r="C122" t="s">
        <v>255</v>
      </c>
    </row>
    <row r="123" spans="1:11" x14ac:dyDescent="0.25">
      <c r="A123" s="3" t="s">
        <v>153</v>
      </c>
      <c r="B123" s="56"/>
      <c r="C123" t="s">
        <v>256</v>
      </c>
    </row>
    <row r="124" spans="1:11" x14ac:dyDescent="0.25">
      <c r="A124" s="45" t="s">
        <v>155</v>
      </c>
      <c r="B124" s="33"/>
    </row>
    <row r="125" spans="1:11" x14ac:dyDescent="0.25">
      <c r="A125" s="13" t="s">
        <v>53</v>
      </c>
      <c r="B125" s="56"/>
      <c r="C125" t="s">
        <v>257</v>
      </c>
    </row>
    <row r="126" spans="1:11" ht="30" x14ac:dyDescent="0.25">
      <c r="A126" s="13" t="s">
        <v>54</v>
      </c>
      <c r="B126" s="56"/>
      <c r="C126" t="s">
        <v>291</v>
      </c>
    </row>
    <row r="127" spans="1:11" x14ac:dyDescent="0.25">
      <c r="A127" s="24"/>
      <c r="B127" s="33"/>
    </row>
    <row r="128" spans="1:11" ht="30.75" thickBot="1" x14ac:dyDescent="0.3">
      <c r="A128" s="14" t="s">
        <v>292</v>
      </c>
      <c r="B128" s="58"/>
      <c r="C128" t="s">
        <v>259</v>
      </c>
    </row>
    <row r="129" spans="1:8" ht="15.75" thickBot="1" x14ac:dyDescent="0.3"/>
    <row r="130" spans="1:8" x14ac:dyDescent="0.25">
      <c r="A130" s="19" t="s">
        <v>76</v>
      </c>
      <c r="B130" s="21" t="str">
        <f>+B118</f>
        <v>2017-18</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2017-18</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2017-18</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303</v>
      </c>
      <c r="D242" s="200" t="s">
        <v>247</v>
      </c>
      <c r="E242" s="201"/>
      <c r="F242" s="201"/>
      <c r="G242" s="201"/>
      <c r="H242" s="201"/>
      <c r="I242" s="202"/>
    </row>
    <row r="243" spans="1:9" x14ac:dyDescent="0.25">
      <c r="A243" s="16" t="s">
        <v>57</v>
      </c>
      <c r="B243" s="22" t="str">
        <f>+B231</f>
        <v>2017-18</v>
      </c>
    </row>
    <row r="244" spans="1:9" x14ac:dyDescent="0.25">
      <c r="A244" s="12" t="s">
        <v>48</v>
      </c>
      <c r="B244" s="12"/>
      <c r="C244" s="26" t="s">
        <v>302</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03" t="s">
        <v>297</v>
      </c>
      <c r="D276" s="204"/>
      <c r="E276" s="204"/>
      <c r="F276" s="204"/>
      <c r="G276" s="204"/>
      <c r="H276" s="204"/>
      <c r="I276" s="205"/>
    </row>
    <row r="277" spans="1:9" ht="53.25" customHeight="1" thickBot="1" x14ac:dyDescent="0.35">
      <c r="A277" s="12"/>
      <c r="B277" s="105" t="s">
        <v>299</v>
      </c>
      <c r="C277" s="197" t="s">
        <v>298</v>
      </c>
      <c r="D277" s="198"/>
      <c r="E277" s="198"/>
      <c r="F277" s="198"/>
      <c r="G277" s="198"/>
      <c r="H277" s="199"/>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03" t="s">
        <v>300</v>
      </c>
      <c r="D280" s="204"/>
      <c r="E280" s="204"/>
      <c r="F280" s="204"/>
      <c r="G280" s="204"/>
      <c r="H280" s="204"/>
      <c r="I280" s="205"/>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185" t="s">
        <v>272</v>
      </c>
      <c r="D291" s="186"/>
      <c r="E291" s="186"/>
      <c r="F291" s="186"/>
      <c r="G291" s="186"/>
      <c r="H291" s="186"/>
      <c r="I291" s="187"/>
    </row>
    <row r="292" spans="1:9" ht="45.75" thickBot="1" x14ac:dyDescent="0.3">
      <c r="A292" s="12"/>
      <c r="B292" s="105" t="s">
        <v>301</v>
      </c>
      <c r="C292" s="50"/>
      <c r="D292" s="50"/>
    </row>
    <row r="293" spans="1:9" x14ac:dyDescent="0.25">
      <c r="A293" s="16" t="s">
        <v>56</v>
      </c>
      <c r="B293" s="22" t="str">
        <f>+B243</f>
        <v>2017-18</v>
      </c>
      <c r="C293" s="26" t="str">
        <f>+C244</f>
        <v>Account Title for Column H of Tab 11:</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3"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si="14"/>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304</v>
      </c>
      <c r="D325" s="108"/>
      <c r="E325" s="109"/>
    </row>
    <row r="326" spans="1:5" ht="16.5" thickTop="1" thickBot="1" x14ac:dyDescent="0.3">
      <c r="A326" s="12"/>
      <c r="B326" s="12"/>
      <c r="C326" s="50"/>
      <c r="D326" s="50"/>
    </row>
    <row r="327" spans="1:5" ht="15.75" thickBot="1" x14ac:dyDescent="0.3">
      <c r="A327" s="18" t="s">
        <v>62</v>
      </c>
      <c r="B327" s="17" t="e">
        <f>+B325/B278</f>
        <v>#DIV/0!</v>
      </c>
      <c r="C327" s="107" t="s">
        <v>305</v>
      </c>
      <c r="D327" s="108"/>
      <c r="E327" s="109"/>
    </row>
    <row r="328" spans="1:5" ht="45.75" thickBot="1" x14ac:dyDescent="0.3">
      <c r="A328" s="12"/>
      <c r="B328" s="105" t="s">
        <v>306</v>
      </c>
      <c r="C328" s="50"/>
      <c r="D328" s="50"/>
    </row>
    <row r="329" spans="1:5" x14ac:dyDescent="0.25">
      <c r="A329" s="16" t="s">
        <v>64</v>
      </c>
      <c r="B329" s="22" t="str">
        <f>+B293</f>
        <v>2017-18</v>
      </c>
      <c r="C329" s="26" t="str">
        <f>+C293</f>
        <v>Account Title for Column H of Tab 11:</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59" si="15">+B247-B296</f>
        <v>#DIV/0!</v>
      </c>
      <c r="C332" s="50" t="s">
        <v>160</v>
      </c>
      <c r="D332" s="50"/>
    </row>
    <row r="333" spans="1:5" x14ac:dyDescent="0.25">
      <c r="A333" s="12" t="str">
        <f t="shared" ref="A333:A353" si="16">+A297</f>
        <v>A2250.16</v>
      </c>
      <c r="B333" s="71" t="e">
        <f t="shared" si="15"/>
        <v>#DIV/0!</v>
      </c>
      <c r="C333" s="50" t="s">
        <v>161</v>
      </c>
      <c r="D333" s="50"/>
    </row>
    <row r="334" spans="1:5" x14ac:dyDescent="0.25">
      <c r="A334" s="12" t="str">
        <f t="shared" si="16"/>
        <v>A2250.2</v>
      </c>
      <c r="B334" s="71" t="e">
        <f t="shared" si="15"/>
        <v>#DIV/0!</v>
      </c>
      <c r="C334" s="50" t="s">
        <v>162</v>
      </c>
      <c r="D334" s="50"/>
    </row>
    <row r="335" spans="1:5" x14ac:dyDescent="0.25">
      <c r="A335" s="12" t="str">
        <f t="shared" si="16"/>
        <v>A2250.4</v>
      </c>
      <c r="B335" s="71" t="e">
        <f t="shared" si="15"/>
        <v>#DIV/0!</v>
      </c>
      <c r="C335" s="50" t="s">
        <v>163</v>
      </c>
      <c r="D335" s="50"/>
    </row>
    <row r="336" spans="1:5" x14ac:dyDescent="0.25">
      <c r="A336" s="12" t="str">
        <f t="shared" si="16"/>
        <v>A2250.45</v>
      </c>
      <c r="B336" s="71" t="e">
        <f t="shared" si="15"/>
        <v>#DIV/0!</v>
      </c>
      <c r="C336" s="50" t="s">
        <v>164</v>
      </c>
      <c r="D336" s="50"/>
    </row>
    <row r="337" spans="1:4" x14ac:dyDescent="0.25">
      <c r="A337" s="12" t="str">
        <f t="shared" si="16"/>
        <v>A2250.471</v>
      </c>
      <c r="B337" s="71" t="e">
        <f t="shared" si="15"/>
        <v>#DIV/0!</v>
      </c>
      <c r="C337" s="50" t="s">
        <v>165</v>
      </c>
      <c r="D337" s="50"/>
    </row>
    <row r="338" spans="1:4" x14ac:dyDescent="0.25">
      <c r="A338" s="12" t="str">
        <f t="shared" si="16"/>
        <v>A2250.472</v>
      </c>
      <c r="B338" s="71" t="e">
        <f t="shared" si="15"/>
        <v>#DIV/0!</v>
      </c>
      <c r="C338" s="50" t="s">
        <v>166</v>
      </c>
      <c r="D338" s="50"/>
    </row>
    <row r="339" spans="1:4" x14ac:dyDescent="0.25">
      <c r="A339" s="12" t="str">
        <f t="shared" si="16"/>
        <v>A2250.473</v>
      </c>
      <c r="B339" s="71" t="e">
        <f t="shared" si="15"/>
        <v>#DIV/0!</v>
      </c>
      <c r="C339" s="50" t="s">
        <v>167</v>
      </c>
      <c r="D339" s="50"/>
    </row>
    <row r="340" spans="1:4" x14ac:dyDescent="0.25">
      <c r="A340" s="12" t="str">
        <f t="shared" si="16"/>
        <v>A2250.48</v>
      </c>
      <c r="B340" s="71" t="e">
        <f t="shared" si="15"/>
        <v>#DIV/0!</v>
      </c>
      <c r="C340" s="50" t="s">
        <v>168</v>
      </c>
      <c r="D340" s="50"/>
    </row>
    <row r="341" spans="1:4" x14ac:dyDescent="0.25">
      <c r="A341" s="12" t="str">
        <f t="shared" si="16"/>
        <v>A2250.49</v>
      </c>
      <c r="B341" s="71" t="e">
        <f t="shared" si="15"/>
        <v>#DIV/0!</v>
      </c>
      <c r="C341" s="50" t="s">
        <v>169</v>
      </c>
      <c r="D341" s="50"/>
    </row>
    <row r="342" spans="1:4" x14ac:dyDescent="0.25">
      <c r="A342" s="12" t="str">
        <f t="shared" si="16"/>
        <v>F2253.15</v>
      </c>
      <c r="B342" s="71" t="e">
        <f t="shared" si="15"/>
        <v>#DIV/0!</v>
      </c>
      <c r="C342" s="50" t="s">
        <v>170</v>
      </c>
      <c r="D342" s="50"/>
    </row>
    <row r="343" spans="1:4" x14ac:dyDescent="0.25">
      <c r="A343" s="12" t="str">
        <f t="shared" si="16"/>
        <v>F2253.16</v>
      </c>
      <c r="B343" s="71" t="e">
        <f t="shared" si="15"/>
        <v>#DIV/0!</v>
      </c>
      <c r="C343" s="50" t="s">
        <v>171</v>
      </c>
      <c r="D343" s="50"/>
    </row>
    <row r="344" spans="1:4" x14ac:dyDescent="0.25">
      <c r="A344" s="12" t="str">
        <f t="shared" si="16"/>
        <v>F2253.2</v>
      </c>
      <c r="B344" s="71" t="e">
        <f t="shared" si="15"/>
        <v>#DIV/0!</v>
      </c>
      <c r="C344" s="50" t="s">
        <v>172</v>
      </c>
      <c r="D344" s="50"/>
    </row>
    <row r="345" spans="1:4" x14ac:dyDescent="0.25">
      <c r="A345" s="12" t="str">
        <f t="shared" si="16"/>
        <v>F2253.4</v>
      </c>
      <c r="B345" s="71" t="e">
        <f t="shared" si="15"/>
        <v>#DIV/0!</v>
      </c>
      <c r="C345" s="50" t="s">
        <v>173</v>
      </c>
      <c r="D345" s="50"/>
    </row>
    <row r="346" spans="1:4" x14ac:dyDescent="0.25">
      <c r="A346" s="12" t="str">
        <f t="shared" si="16"/>
        <v>F2253.45</v>
      </c>
      <c r="B346" s="71" t="e">
        <f t="shared" si="15"/>
        <v>#DIV/0!</v>
      </c>
      <c r="C346" s="50" t="s">
        <v>174</v>
      </c>
      <c r="D346" s="50"/>
    </row>
    <row r="347" spans="1:4" x14ac:dyDescent="0.25">
      <c r="A347" s="12" t="str">
        <f t="shared" si="16"/>
        <v>F2253.471</v>
      </c>
      <c r="B347" s="71" t="e">
        <f t="shared" si="15"/>
        <v>#DIV/0!</v>
      </c>
      <c r="C347" s="50" t="s">
        <v>175</v>
      </c>
      <c r="D347" s="50"/>
    </row>
    <row r="348" spans="1:4" x14ac:dyDescent="0.25">
      <c r="A348" s="12" t="str">
        <f t="shared" si="16"/>
        <v>F2253.472</v>
      </c>
      <c r="B348" s="71" t="e">
        <f t="shared" si="15"/>
        <v>#DIV/0!</v>
      </c>
      <c r="C348" s="50" t="s">
        <v>176</v>
      </c>
      <c r="D348" s="50"/>
    </row>
    <row r="349" spans="1:4" x14ac:dyDescent="0.25">
      <c r="A349" s="12" t="str">
        <f t="shared" si="16"/>
        <v>F2253.48</v>
      </c>
      <c r="B349" s="71" t="e">
        <f t="shared" si="15"/>
        <v>#DIV/0!</v>
      </c>
      <c r="C349" s="50" t="s">
        <v>177</v>
      </c>
      <c r="D349" s="50"/>
    </row>
    <row r="350" spans="1:4" x14ac:dyDescent="0.25">
      <c r="A350" s="12" t="str">
        <f t="shared" si="16"/>
        <v>F2253.49</v>
      </c>
      <c r="B350" s="71" t="e">
        <f t="shared" si="15"/>
        <v>#DIV/0!</v>
      </c>
      <c r="C350" s="50" t="s">
        <v>178</v>
      </c>
      <c r="D350" s="50"/>
    </row>
    <row r="351" spans="1:4" x14ac:dyDescent="0.25">
      <c r="A351" s="12" t="str">
        <f t="shared" si="16"/>
        <v>F2253.8</v>
      </c>
      <c r="B351" s="71" t="e">
        <f t="shared" si="15"/>
        <v>#DIV/0!</v>
      </c>
      <c r="C351" s="50" t="s">
        <v>179</v>
      </c>
      <c r="D351" s="50"/>
    </row>
    <row r="352" spans="1:4" x14ac:dyDescent="0.25">
      <c r="A352" s="12" t="str">
        <f t="shared" si="16"/>
        <v>F5511.16 (Excluding Trans Supv Office)</v>
      </c>
      <c r="B352" s="71" t="e">
        <f t="shared" si="15"/>
        <v>#DIV/0!</v>
      </c>
      <c r="C352" s="50" t="s">
        <v>180</v>
      </c>
      <c r="D352" s="50"/>
    </row>
    <row r="353" spans="1:4" x14ac:dyDescent="0.25">
      <c r="A353" s="12" t="str">
        <f t="shared" si="16"/>
        <v>F5511.16 (Trans Supervisor Office)</v>
      </c>
      <c r="B353" s="71" t="e">
        <f t="shared" si="15"/>
        <v>#DIV/0!</v>
      </c>
      <c r="C353" s="50" t="s">
        <v>180</v>
      </c>
      <c r="D353" s="50"/>
    </row>
    <row r="354" spans="1:4" x14ac:dyDescent="0.25">
      <c r="A354" s="12" t="str">
        <f>+A318</f>
        <v>F5511.4</v>
      </c>
      <c r="B354" s="71" t="e">
        <f t="shared" si="15"/>
        <v>#DIV/0!</v>
      </c>
      <c r="C354" s="50" t="s">
        <v>182</v>
      </c>
      <c r="D354" s="50"/>
    </row>
    <row r="355" spans="1:4" x14ac:dyDescent="0.25">
      <c r="A355" s="12" t="str">
        <f>+A319</f>
        <v>F5511.45</v>
      </c>
      <c r="B355" s="71" t="e">
        <f t="shared" si="15"/>
        <v>#DIV/0!</v>
      </c>
      <c r="C355" s="50" t="s">
        <v>183</v>
      </c>
      <c r="D355" s="50"/>
    </row>
    <row r="356" spans="1:4" x14ac:dyDescent="0.25">
      <c r="A356" s="12" t="str">
        <f>+A320</f>
        <v>F5511.8</v>
      </c>
      <c r="B356" s="71" t="e">
        <f t="shared" si="15"/>
        <v>#DIV/0!</v>
      </c>
      <c r="C356" s="50" t="s">
        <v>184</v>
      </c>
      <c r="D356" s="50"/>
    </row>
    <row r="357" spans="1:4" x14ac:dyDescent="0.25">
      <c r="A357" s="12" t="str">
        <f t="shared" ref="A357:A359" si="17">+A321</f>
        <v>F5541.4</v>
      </c>
      <c r="B357" s="71" t="e">
        <f t="shared" si="15"/>
        <v>#DIV/0!</v>
      </c>
      <c r="C357" s="50" t="s">
        <v>185</v>
      </c>
      <c r="D357" s="50"/>
    </row>
    <row r="358" spans="1:4" x14ac:dyDescent="0.25">
      <c r="A358" s="12" t="str">
        <f t="shared" si="17"/>
        <v>F5551.4</v>
      </c>
      <c r="B358" s="71" t="e">
        <f t="shared" si="15"/>
        <v>#DIV/0!</v>
      </c>
      <c r="C358" s="50" t="s">
        <v>186</v>
      </c>
      <c r="D358" s="50"/>
    </row>
    <row r="359" spans="1:4" x14ac:dyDescent="0.25">
      <c r="A359" s="12" t="str">
        <f t="shared" si="17"/>
        <v>F5582.49</v>
      </c>
      <c r="B359" s="71" t="e">
        <f t="shared" si="15"/>
        <v>#DIV/0!</v>
      </c>
      <c r="C359" s="50" t="s">
        <v>187</v>
      </c>
      <c r="D359" s="50"/>
    </row>
    <row r="360" spans="1:4" x14ac:dyDescent="0.25">
      <c r="A360" s="12"/>
      <c r="B360" s="36"/>
      <c r="C360" s="50"/>
      <c r="D360" s="50"/>
    </row>
    <row r="361" spans="1:4" ht="15.75" thickBot="1" x14ac:dyDescent="0.3">
      <c r="A361" s="16" t="s">
        <v>65</v>
      </c>
      <c r="B361" s="37" t="e">
        <f>SUM(B330:B360)</f>
        <v>#DIV/0!</v>
      </c>
      <c r="C361" s="50"/>
      <c r="D361" s="50"/>
    </row>
    <row r="362" spans="1:4" ht="16.5" thickTop="1" thickBot="1" x14ac:dyDescent="0.3">
      <c r="A362" s="12"/>
      <c r="B362" s="41"/>
      <c r="C362" s="50"/>
      <c r="D362" s="50"/>
    </row>
    <row r="363" spans="1:4" ht="15.75" thickBot="1" x14ac:dyDescent="0.3">
      <c r="A363" s="104" t="s">
        <v>82</v>
      </c>
      <c r="B363" s="22" t="str">
        <f>+B329</f>
        <v>2017-18</v>
      </c>
      <c r="C363" s="50"/>
      <c r="D363" s="50"/>
    </row>
    <row r="364" spans="1:4" ht="15.75" thickBot="1" x14ac:dyDescent="0.3">
      <c r="A364" s="12"/>
      <c r="B364" s="41"/>
      <c r="C364" s="50"/>
      <c r="D364" s="50"/>
    </row>
    <row r="365" spans="1:4" ht="15.75" thickBot="1" x14ac:dyDescent="0.3">
      <c r="A365" s="12" t="str">
        <f>A132</f>
        <v>Section 611 - Original Allocation</v>
      </c>
      <c r="B365" s="71">
        <f>B132</f>
        <v>0</v>
      </c>
      <c r="C365" s="102" t="s">
        <v>307</v>
      </c>
      <c r="D365" s="103"/>
    </row>
    <row r="366" spans="1:4" ht="15.75" thickBot="1" x14ac:dyDescent="0.3">
      <c r="A366" s="12"/>
      <c r="B366" s="41"/>
    </row>
    <row r="367" spans="1:4" ht="15.75" thickBot="1" x14ac:dyDescent="0.3">
      <c r="A367" s="12" t="str">
        <f>A134</f>
        <v>Section 619 - Original Allocation</v>
      </c>
      <c r="B367" s="71">
        <f>B134</f>
        <v>0</v>
      </c>
      <c r="C367" s="102" t="s">
        <v>308</v>
      </c>
      <c r="D367" s="103"/>
    </row>
    <row r="368" spans="1:4"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D242:I242"/>
    <mergeCell ref="C276:I276"/>
    <mergeCell ref="C277:H277"/>
    <mergeCell ref="C280:I280"/>
  </mergeCells>
  <pageMargins left="0.7" right="0.7" top="0.75" bottom="0.75" header="0.3" footer="0.3"/>
  <pageSetup scale="80"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217"/>
  <sheetViews>
    <sheetView topLeftCell="A23" workbookViewId="0">
      <selection activeCell="A23" sqref="A1:XFD1048576"/>
    </sheetView>
  </sheetViews>
  <sheetFormatPr defaultRowHeight="15" x14ac:dyDescent="0.25"/>
  <cols>
    <col min="1" max="1" width="44.42578125" customWidth="1"/>
    <col min="2" max="2" width="3" customWidth="1"/>
    <col min="3" max="3" width="17.28515625" customWidth="1"/>
    <col min="4" max="4" width="5.85546875" customWidth="1"/>
    <col min="5" max="5" width="6.5703125" customWidth="1"/>
    <col min="6" max="6" width="9" customWidth="1"/>
    <col min="8" max="8" width="14" customWidth="1"/>
    <col min="9" max="9" width="7.28515625" customWidth="1"/>
    <col min="10" max="10" width="11" customWidth="1"/>
    <col min="11" max="11" width="6.85546875" customWidth="1"/>
  </cols>
  <sheetData>
    <row r="1" spans="1:11" x14ac:dyDescent="0.25">
      <c r="A1" t="s">
        <v>73</v>
      </c>
      <c r="C1" s="65"/>
    </row>
    <row r="2" spans="1:11" x14ac:dyDescent="0.25">
      <c r="A2" s="82" t="s">
        <v>212</v>
      </c>
      <c r="B2" s="82"/>
      <c r="C2" s="94" t="s">
        <v>309</v>
      </c>
      <c r="D2" s="1"/>
    </row>
    <row r="3" spans="1:11" ht="8.25" customHeight="1" thickBot="1" x14ac:dyDescent="0.3">
      <c r="A3" s="26"/>
      <c r="B3" s="26"/>
      <c r="C3" s="1"/>
      <c r="D3" s="1"/>
    </row>
    <row r="4" spans="1:11" x14ac:dyDescent="0.25">
      <c r="A4" s="76" t="s">
        <v>11</v>
      </c>
      <c r="B4" s="95" t="s">
        <v>238</v>
      </c>
      <c r="C4" s="67"/>
      <c r="D4" s="21"/>
      <c r="F4" s="85" t="s">
        <v>193</v>
      </c>
      <c r="G4" s="86"/>
      <c r="H4" s="86"/>
      <c r="I4" s="86"/>
      <c r="J4" s="86"/>
      <c r="K4" s="87"/>
    </row>
    <row r="5" spans="1:11" x14ac:dyDescent="0.25">
      <c r="A5" s="25" t="s">
        <v>15</v>
      </c>
      <c r="B5" s="26" t="s">
        <v>238</v>
      </c>
      <c r="C5" s="62"/>
      <c r="D5" s="1"/>
      <c r="F5" s="88" t="s">
        <v>203</v>
      </c>
      <c r="G5" s="89"/>
      <c r="H5" s="89"/>
      <c r="I5" s="89"/>
      <c r="J5" s="89"/>
      <c r="K5" s="90"/>
    </row>
    <row r="6" spans="1:11" x14ac:dyDescent="0.25">
      <c r="A6" s="3" t="s">
        <v>111</v>
      </c>
      <c r="C6" s="62"/>
      <c r="D6" s="1"/>
      <c r="F6" s="88"/>
      <c r="G6" s="89"/>
      <c r="H6" s="89"/>
      <c r="I6" s="89"/>
      <c r="J6" s="89"/>
      <c r="K6" s="90"/>
    </row>
    <row r="7" spans="1:11" x14ac:dyDescent="0.25">
      <c r="A7" s="3" t="s">
        <v>84</v>
      </c>
      <c r="C7" s="62"/>
      <c r="D7" s="1"/>
      <c r="F7" s="88" t="s">
        <v>234</v>
      </c>
      <c r="G7" s="89"/>
      <c r="H7" s="89"/>
      <c r="I7" s="89"/>
      <c r="J7" s="89"/>
      <c r="K7" s="90"/>
    </row>
    <row r="8" spans="1:11" x14ac:dyDescent="0.25">
      <c r="A8" s="3" t="s">
        <v>86</v>
      </c>
      <c r="C8" s="62"/>
      <c r="D8" s="1"/>
      <c r="F8" s="88"/>
      <c r="G8" s="89"/>
      <c r="H8" s="89"/>
      <c r="I8" s="89"/>
      <c r="J8" s="89"/>
      <c r="K8" s="90"/>
    </row>
    <row r="9" spans="1:11" x14ac:dyDescent="0.25">
      <c r="A9" s="3" t="s">
        <v>112</v>
      </c>
      <c r="C9" s="62"/>
      <c r="D9" s="1"/>
      <c r="F9" s="88" t="s">
        <v>195</v>
      </c>
      <c r="G9" s="89"/>
      <c r="H9" s="89"/>
      <c r="I9" s="89"/>
      <c r="J9" s="89"/>
      <c r="K9" s="90"/>
    </row>
    <row r="10" spans="1:11" x14ac:dyDescent="0.25">
      <c r="A10" s="3" t="s">
        <v>113</v>
      </c>
      <c r="C10" s="62"/>
      <c r="D10" s="1"/>
      <c r="F10" s="88" t="s">
        <v>198</v>
      </c>
      <c r="G10" s="89"/>
      <c r="H10" s="89"/>
      <c r="I10" s="89"/>
      <c r="J10" s="89"/>
      <c r="K10" s="90"/>
    </row>
    <row r="11" spans="1:11" x14ac:dyDescent="0.25">
      <c r="A11" s="3" t="s">
        <v>114</v>
      </c>
      <c r="C11" s="62"/>
      <c r="D11" s="1"/>
      <c r="F11" s="88"/>
      <c r="G11" s="89"/>
      <c r="H11" s="89"/>
      <c r="I11" s="89"/>
      <c r="J11" s="89"/>
      <c r="K11" s="90"/>
    </row>
    <row r="12" spans="1:11" ht="15.75" thickBot="1" x14ac:dyDescent="0.3">
      <c r="A12" s="3" t="s">
        <v>85</v>
      </c>
      <c r="C12" s="62"/>
      <c r="D12" s="1"/>
      <c r="F12" s="91" t="s">
        <v>316</v>
      </c>
      <c r="G12" s="92"/>
      <c r="H12" s="92"/>
      <c r="I12" s="92"/>
      <c r="J12" s="92"/>
      <c r="K12" s="93"/>
    </row>
    <row r="13" spans="1:11" x14ac:dyDescent="0.25">
      <c r="A13" s="3" t="s">
        <v>16</v>
      </c>
      <c r="C13" s="62"/>
      <c r="D13" s="1"/>
    </row>
    <row r="14" spans="1:11" ht="46.5" customHeight="1" x14ac:dyDescent="0.25">
      <c r="A14" s="13" t="s">
        <v>227</v>
      </c>
      <c r="B14" s="96"/>
      <c r="C14" s="62"/>
      <c r="D14" s="1"/>
      <c r="E14" s="182" t="s">
        <v>226</v>
      </c>
      <c r="F14" s="182"/>
      <c r="G14" s="182"/>
      <c r="H14" s="182"/>
      <c r="I14" s="182"/>
    </row>
    <row r="15" spans="1:11" x14ac:dyDescent="0.25">
      <c r="A15" s="3" t="s">
        <v>214</v>
      </c>
      <c r="C15" s="66"/>
      <c r="D15" s="1"/>
    </row>
    <row r="16" spans="1:11" x14ac:dyDescent="0.25">
      <c r="A16" s="3" t="s">
        <v>3</v>
      </c>
      <c r="C16" s="56"/>
      <c r="D16" s="1"/>
    </row>
    <row r="17" spans="1:21" x14ac:dyDescent="0.25">
      <c r="A17" s="3" t="s">
        <v>4</v>
      </c>
      <c r="C17" s="56"/>
      <c r="D17" s="1"/>
    </row>
    <row r="18" spans="1:21" x14ac:dyDescent="0.25">
      <c r="A18" s="3" t="s">
        <v>141</v>
      </c>
      <c r="C18" s="56"/>
      <c r="D18" s="1"/>
    </row>
    <row r="19" spans="1:21" x14ac:dyDescent="0.25">
      <c r="A19" s="3" t="s">
        <v>2</v>
      </c>
      <c r="C19" s="56"/>
      <c r="D19" s="1"/>
    </row>
    <row r="20" spans="1:21" x14ac:dyDescent="0.25">
      <c r="A20" s="3" t="s">
        <v>142</v>
      </c>
      <c r="C20" s="56"/>
      <c r="D20" s="1"/>
    </row>
    <row r="21" spans="1:21" x14ac:dyDescent="0.25">
      <c r="A21" s="3" t="s">
        <v>143</v>
      </c>
      <c r="C21" s="56"/>
      <c r="D21" s="1"/>
    </row>
    <row r="22" spans="1:21" x14ac:dyDescent="0.25">
      <c r="A22" s="3" t="s">
        <v>144</v>
      </c>
      <c r="C22" s="56"/>
      <c r="D22" s="1"/>
    </row>
    <row r="23" spans="1:21" x14ac:dyDescent="0.25">
      <c r="A23" s="3" t="s">
        <v>145</v>
      </c>
      <c r="C23" s="56"/>
      <c r="D23" s="1"/>
    </row>
    <row r="24" spans="1:21" x14ac:dyDescent="0.25">
      <c r="A24" s="3" t="s">
        <v>1</v>
      </c>
      <c r="C24" s="56"/>
      <c r="D24" s="1"/>
      <c r="F24" t="s">
        <v>320</v>
      </c>
    </row>
    <row r="25" spans="1:21" x14ac:dyDescent="0.25">
      <c r="A25" s="3" t="s">
        <v>6</v>
      </c>
      <c r="C25" s="56"/>
      <c r="D25" s="1"/>
      <c r="F25" t="s">
        <v>321</v>
      </c>
    </row>
    <row r="26" spans="1:21" x14ac:dyDescent="0.25">
      <c r="A26" s="3" t="s">
        <v>147</v>
      </c>
      <c r="C26" s="56"/>
      <c r="D26" s="1"/>
      <c r="F26" t="s">
        <v>322</v>
      </c>
    </row>
    <row r="27" spans="1:21" x14ac:dyDescent="0.25">
      <c r="A27" s="3" t="s">
        <v>146</v>
      </c>
      <c r="C27" s="56"/>
      <c r="D27" s="1"/>
      <c r="N27" s="26" t="s">
        <v>317</v>
      </c>
    </row>
    <row r="28" spans="1:21" x14ac:dyDescent="0.25">
      <c r="A28" s="3" t="s">
        <v>0</v>
      </c>
      <c r="C28" s="56"/>
      <c r="D28" s="1"/>
      <c r="O28" s="140" t="s">
        <v>1688</v>
      </c>
      <c r="P28" s="140"/>
      <c r="Q28" s="140"/>
      <c r="R28" s="140"/>
      <c r="S28" s="140"/>
      <c r="T28" s="140"/>
      <c r="U28" s="140"/>
    </row>
    <row r="29" spans="1:21" x14ac:dyDescent="0.25">
      <c r="A29" s="3" t="s">
        <v>148</v>
      </c>
      <c r="C29" s="56"/>
      <c r="D29" s="1"/>
    </row>
    <row r="30" spans="1:21" x14ac:dyDescent="0.25">
      <c r="A30" s="3" t="s">
        <v>5</v>
      </c>
      <c r="C30" s="56"/>
      <c r="D30" s="1"/>
    </row>
    <row r="31" spans="1:21" x14ac:dyDescent="0.25">
      <c r="A31" s="3" t="s">
        <v>149</v>
      </c>
      <c r="C31" s="56"/>
      <c r="D31" s="1"/>
    </row>
    <row r="32" spans="1:21" x14ac:dyDescent="0.25">
      <c r="A32" s="3" t="s">
        <v>150</v>
      </c>
      <c r="C32" s="56"/>
      <c r="D32" s="1"/>
    </row>
    <row r="33" spans="1:5" ht="15.75" thickBot="1" x14ac:dyDescent="0.3">
      <c r="A33" s="8" t="s">
        <v>151</v>
      </c>
      <c r="B33" s="9"/>
      <c r="C33" s="58"/>
      <c r="D33" s="69"/>
    </row>
    <row r="34" spans="1:5" ht="15.75" thickBot="1" x14ac:dyDescent="0.3">
      <c r="D34" s="1"/>
    </row>
    <row r="35" spans="1:5" x14ac:dyDescent="0.25">
      <c r="A35" s="5"/>
      <c r="B35" s="6"/>
      <c r="C35" s="6"/>
      <c r="D35" s="21"/>
    </row>
    <row r="36" spans="1:5" x14ac:dyDescent="0.25">
      <c r="A36" s="3"/>
      <c r="C36" s="94" t="str">
        <f>+C2</f>
        <v>2019-20 Budget</v>
      </c>
      <c r="D36" s="1"/>
      <c r="E36" t="s">
        <v>310</v>
      </c>
    </row>
    <row r="37" spans="1:5" x14ac:dyDescent="0.25">
      <c r="A37" s="3" t="s">
        <v>217</v>
      </c>
      <c r="C37" s="60"/>
      <c r="D37" s="1"/>
      <c r="E37" t="s">
        <v>311</v>
      </c>
    </row>
    <row r="38" spans="1:5" ht="15.75" thickBot="1" x14ac:dyDescent="0.3">
      <c r="A38" s="8"/>
      <c r="B38" s="9"/>
      <c r="C38" s="9"/>
      <c r="D38" s="69"/>
      <c r="E38" t="s">
        <v>220</v>
      </c>
    </row>
    <row r="39" spans="1:5" ht="15.75" thickBot="1" x14ac:dyDescent="0.3">
      <c r="C39" s="9"/>
      <c r="D39" s="69"/>
    </row>
    <row r="40" spans="1:5" x14ac:dyDescent="0.25">
      <c r="A40" s="19" t="s">
        <v>156</v>
      </c>
      <c r="B40" s="97"/>
      <c r="C40" s="94" t="str">
        <f>+C36</f>
        <v>2019-20 Budget</v>
      </c>
      <c r="D40" s="1"/>
    </row>
    <row r="41" spans="1:5" x14ac:dyDescent="0.25">
      <c r="A41" s="3"/>
      <c r="C41" s="33"/>
      <c r="D41" s="1"/>
    </row>
    <row r="42" spans="1:5" x14ac:dyDescent="0.25">
      <c r="A42" s="25"/>
      <c r="B42" s="26"/>
      <c r="C42" s="33"/>
      <c r="D42" s="1"/>
    </row>
    <row r="43" spans="1:5" x14ac:dyDescent="0.25">
      <c r="A43" s="83" t="s">
        <v>225</v>
      </c>
      <c r="B43" s="98"/>
      <c r="C43" s="33"/>
      <c r="D43" s="1"/>
    </row>
    <row r="44" spans="1:5" x14ac:dyDescent="0.25">
      <c r="A44" s="3" t="s">
        <v>152</v>
      </c>
      <c r="C44" s="56"/>
      <c r="D44" s="1"/>
      <c r="E44" t="s">
        <v>318</v>
      </c>
    </row>
    <row r="45" spans="1:5" x14ac:dyDescent="0.25">
      <c r="A45" s="3" t="s">
        <v>153</v>
      </c>
      <c r="C45" s="66"/>
      <c r="D45" s="1"/>
      <c r="E45" t="s">
        <v>323</v>
      </c>
    </row>
    <row r="46" spans="1:5" x14ac:dyDescent="0.25">
      <c r="A46" s="83" t="s">
        <v>221</v>
      </c>
      <c r="B46" s="98"/>
      <c r="C46" s="33"/>
      <c r="D46" s="1"/>
      <c r="E46" t="s">
        <v>319</v>
      </c>
    </row>
    <row r="47" spans="1:5" x14ac:dyDescent="0.25">
      <c r="A47" s="13" t="s">
        <v>53</v>
      </c>
      <c r="B47" s="96"/>
      <c r="C47" s="56"/>
      <c r="D47" s="1"/>
    </row>
    <row r="48" spans="1:5" ht="30" x14ac:dyDescent="0.25">
      <c r="A48" s="13" t="s">
        <v>54</v>
      </c>
      <c r="B48" s="96"/>
      <c r="C48" s="56"/>
      <c r="D48" s="1"/>
    </row>
    <row r="49" spans="1:11" ht="8.25" customHeight="1" x14ac:dyDescent="0.25">
      <c r="A49" s="24"/>
      <c r="B49" s="99"/>
      <c r="C49" s="33"/>
      <c r="D49" s="1"/>
    </row>
    <row r="50" spans="1:11" ht="60.75" customHeight="1" thickBot="1" x14ac:dyDescent="0.55000000000000004">
      <c r="A50" s="14" t="s">
        <v>282</v>
      </c>
      <c r="B50" s="100"/>
      <c r="C50" s="58"/>
      <c r="D50" s="69"/>
      <c r="E50" s="207" t="s">
        <v>313</v>
      </c>
      <c r="F50" s="207"/>
      <c r="G50" s="207"/>
      <c r="H50" s="207"/>
      <c r="I50" s="207"/>
      <c r="J50" s="207"/>
      <c r="K50" s="135" t="s">
        <v>312</v>
      </c>
    </row>
    <row r="51" spans="1:11" ht="15.75" thickBot="1" x14ac:dyDescent="0.3">
      <c r="D51" s="1"/>
    </row>
    <row r="52" spans="1:11" x14ac:dyDescent="0.25">
      <c r="A52" s="19" t="s">
        <v>76</v>
      </c>
      <c r="B52" s="97"/>
      <c r="C52" s="49" t="str">
        <f>+C40</f>
        <v>2019-20 Budget</v>
      </c>
      <c r="D52" s="1"/>
    </row>
    <row r="53" spans="1:11" ht="15.75" thickBot="1" x14ac:dyDescent="0.3">
      <c r="A53" s="84" t="s">
        <v>283</v>
      </c>
      <c r="B53" s="101"/>
      <c r="C53" s="4"/>
      <c r="D53" s="1"/>
    </row>
    <row r="54" spans="1:11" x14ac:dyDescent="0.25">
      <c r="A54" s="3" t="s">
        <v>77</v>
      </c>
      <c r="C54" s="57"/>
      <c r="D54" s="1"/>
      <c r="E54" s="125" t="s">
        <v>264</v>
      </c>
      <c r="F54" s="126"/>
      <c r="G54" s="126"/>
      <c r="H54" s="126"/>
      <c r="I54" s="127"/>
    </row>
    <row r="55" spans="1:11" x14ac:dyDescent="0.25">
      <c r="A55" s="3"/>
      <c r="C55" s="70"/>
      <c r="D55" s="1"/>
      <c r="E55" s="133" t="s">
        <v>241</v>
      </c>
      <c r="F55" s="132"/>
      <c r="G55" s="132"/>
      <c r="H55" s="132"/>
      <c r="I55" s="131"/>
    </row>
    <row r="56" spans="1:11" x14ac:dyDescent="0.25">
      <c r="A56" s="3" t="s">
        <v>78</v>
      </c>
      <c r="C56" s="57"/>
      <c r="D56" s="1"/>
      <c r="E56" s="134" t="s">
        <v>285</v>
      </c>
      <c r="F56" s="132"/>
      <c r="G56" s="132"/>
      <c r="H56" s="132"/>
      <c r="I56" s="131"/>
    </row>
    <row r="57" spans="1:11" ht="15.75" thickBot="1" x14ac:dyDescent="0.3">
      <c r="A57" s="8"/>
      <c r="B57" s="9"/>
      <c r="C57" s="48"/>
      <c r="D57" s="1"/>
      <c r="E57" s="128" t="s">
        <v>284</v>
      </c>
      <c r="F57" s="129"/>
      <c r="G57" s="129"/>
      <c r="H57" s="129"/>
      <c r="I57" s="130"/>
    </row>
    <row r="58" spans="1:11" x14ac:dyDescent="0.25">
      <c r="D58" s="1"/>
    </row>
    <row r="61" spans="1:11" x14ac:dyDescent="0.25">
      <c r="A61" s="2" t="s">
        <v>42</v>
      </c>
      <c r="B61" s="2"/>
      <c r="C61" s="20" t="str">
        <f>+C40</f>
        <v>2019-20 Budget</v>
      </c>
      <c r="D61" s="20"/>
      <c r="F61" s="53" t="s">
        <v>205</v>
      </c>
    </row>
    <row r="62" spans="1:11" x14ac:dyDescent="0.25">
      <c r="A62" s="2" t="s">
        <v>43</v>
      </c>
      <c r="B62" s="2"/>
      <c r="C62" s="2"/>
      <c r="D62" s="2"/>
      <c r="F62" t="s">
        <v>206</v>
      </c>
    </row>
    <row r="63" spans="1:11" x14ac:dyDescent="0.25">
      <c r="A63" s="2" t="str">
        <f>+A4</f>
        <v>A2250.15</v>
      </c>
      <c r="B63" s="2"/>
      <c r="C63" s="34">
        <f>+C4</f>
        <v>0</v>
      </c>
      <c r="D63" s="34"/>
      <c r="F63" t="s">
        <v>207</v>
      </c>
    </row>
    <row r="64" spans="1:11" x14ac:dyDescent="0.25">
      <c r="A64" s="2" t="str">
        <f>+A5</f>
        <v>A2250.16</v>
      </c>
      <c r="B64" s="2"/>
      <c r="C64" s="34">
        <f>+C5</f>
        <v>0</v>
      </c>
      <c r="D64" s="34"/>
      <c r="F64" t="s">
        <v>208</v>
      </c>
    </row>
    <row r="65" spans="1:4" ht="15.75" thickBot="1" x14ac:dyDescent="0.3">
      <c r="A65" s="2" t="s">
        <v>45</v>
      </c>
      <c r="B65" s="2"/>
      <c r="C65" s="35">
        <f>SUM(C63:C64)</f>
        <v>0</v>
      </c>
      <c r="D65" s="35"/>
    </row>
    <row r="66" spans="1:4" ht="15.75" thickTop="1" x14ac:dyDescent="0.25">
      <c r="A66" s="2"/>
      <c r="B66" s="2"/>
      <c r="C66" s="34"/>
      <c r="D66" s="34"/>
    </row>
    <row r="67" spans="1:4" x14ac:dyDescent="0.25">
      <c r="A67" s="2" t="s">
        <v>44</v>
      </c>
      <c r="B67" s="2"/>
      <c r="C67" s="34"/>
      <c r="D67" s="34"/>
    </row>
    <row r="68" spans="1:4" x14ac:dyDescent="0.25">
      <c r="A68" s="2" t="str">
        <f>+A4</f>
        <v>A2250.15</v>
      </c>
      <c r="B68" s="2"/>
      <c r="C68" s="34">
        <f t="shared" ref="C68:C69" si="0">+C4</f>
        <v>0</v>
      </c>
      <c r="D68" s="34"/>
    </row>
    <row r="69" spans="1:4" x14ac:dyDescent="0.25">
      <c r="A69" s="2" t="str">
        <f>+A5</f>
        <v>A2250.16</v>
      </c>
      <c r="B69" s="2"/>
      <c r="C69" s="34">
        <f t="shared" si="0"/>
        <v>0</v>
      </c>
      <c r="D69" s="34"/>
    </row>
    <row r="70" spans="1:4" ht="30" x14ac:dyDescent="0.25">
      <c r="A70" s="11" t="str">
        <f>+A14</f>
        <v>All General Fund .1 (Salary) Accounts, excluding A2250 codes</v>
      </c>
      <c r="B70" s="11"/>
      <c r="C70" s="34">
        <f>+C14</f>
        <v>0</v>
      </c>
      <c r="D70" s="34"/>
    </row>
    <row r="71" spans="1:4" ht="15.75" thickBot="1" x14ac:dyDescent="0.3">
      <c r="A71" s="2" t="s">
        <v>158</v>
      </c>
      <c r="B71" s="2"/>
      <c r="C71" s="35">
        <f>SUM(C67:C70)</f>
        <v>0</v>
      </c>
      <c r="D71" s="35"/>
    </row>
    <row r="72" spans="1:4" ht="15.75" thickTop="1" x14ac:dyDescent="0.25">
      <c r="A72" s="2"/>
      <c r="B72" s="2"/>
      <c r="C72" s="46"/>
      <c r="D72" s="46"/>
    </row>
    <row r="73" spans="1:4" ht="30" x14ac:dyDescent="0.25">
      <c r="A73" s="11" t="s">
        <v>83</v>
      </c>
      <c r="B73" s="11"/>
      <c r="C73" s="20" t="str">
        <f>+C61</f>
        <v>2019-20 Budget</v>
      </c>
      <c r="D73" s="20"/>
    </row>
    <row r="74" spans="1:4" x14ac:dyDescent="0.25">
      <c r="A74" s="2" t="s">
        <v>45</v>
      </c>
      <c r="B74" s="2"/>
      <c r="C74" s="34">
        <f>+C65</f>
        <v>0</v>
      </c>
      <c r="D74" s="34"/>
    </row>
    <row r="75" spans="1:4" x14ac:dyDescent="0.25">
      <c r="A75" s="2" t="s">
        <v>46</v>
      </c>
      <c r="B75" s="2"/>
      <c r="C75" s="34">
        <f>+C71</f>
        <v>0</v>
      </c>
      <c r="D75" s="34"/>
    </row>
    <row r="76" spans="1:4" x14ac:dyDescent="0.25">
      <c r="A76" s="2" t="s">
        <v>159</v>
      </c>
      <c r="B76" s="2"/>
      <c r="C76" s="10" t="e">
        <f>+ROUND((C74/C75),4)</f>
        <v>#DIV/0!</v>
      </c>
      <c r="D76" s="10"/>
    </row>
    <row r="77" spans="1:4" x14ac:dyDescent="0.25">
      <c r="A77" s="2"/>
      <c r="B77" s="2"/>
      <c r="C77" s="2"/>
      <c r="D77" s="2"/>
    </row>
    <row r="78" spans="1:4" x14ac:dyDescent="0.25">
      <c r="A78" s="2" t="s">
        <v>47</v>
      </c>
      <c r="B78" s="2"/>
      <c r="C78" s="2"/>
      <c r="D78" s="2"/>
    </row>
    <row r="79" spans="1:4" x14ac:dyDescent="0.25">
      <c r="A79" s="2" t="str">
        <f>+A15</f>
        <v>AT9098.0 Total Employee Benefits</v>
      </c>
      <c r="B79" s="2"/>
      <c r="C79" s="34">
        <f>+C15</f>
        <v>0</v>
      </c>
      <c r="D79" s="34"/>
    </row>
    <row r="80" spans="1:4" x14ac:dyDescent="0.25">
      <c r="A80" s="2"/>
      <c r="B80" s="2"/>
      <c r="C80" s="34"/>
      <c r="D80" s="34"/>
    </row>
    <row r="81" spans="1:11" x14ac:dyDescent="0.25">
      <c r="A81" s="2" t="s">
        <v>159</v>
      </c>
      <c r="B81" s="2"/>
      <c r="C81" s="34" t="e">
        <f>C76*C79</f>
        <v>#DIV/0!</v>
      </c>
      <c r="D81" s="34"/>
    </row>
    <row r="82" spans="1:11" x14ac:dyDescent="0.25">
      <c r="A82" s="2"/>
      <c r="B82" s="2"/>
      <c r="C82" s="46"/>
      <c r="D82" s="46"/>
    </row>
    <row r="83" spans="1:11" ht="9" customHeight="1" x14ac:dyDescent="0.25">
      <c r="A83" s="2"/>
      <c r="B83" s="2"/>
      <c r="C83" s="2"/>
      <c r="D83" s="2"/>
    </row>
    <row r="84" spans="1:11" ht="27.75" customHeight="1" x14ac:dyDescent="0.35">
      <c r="A84" s="183" t="s">
        <v>51</v>
      </c>
      <c r="B84" s="183"/>
      <c r="C84" s="183"/>
      <c r="D84" s="183"/>
      <c r="F84" s="181"/>
      <c r="G84" s="181"/>
      <c r="H84" s="181"/>
      <c r="I84" s="181"/>
      <c r="J84" s="181"/>
      <c r="K84" s="181"/>
    </row>
    <row r="85" spans="1:11" x14ac:dyDescent="0.25">
      <c r="A85" s="16" t="s">
        <v>57</v>
      </c>
      <c r="B85" s="16"/>
      <c r="C85" s="22" t="str">
        <f>+C73</f>
        <v>2019-20 Budget</v>
      </c>
      <c r="D85" s="22"/>
    </row>
    <row r="86" spans="1:11" x14ac:dyDescent="0.25">
      <c r="A86" s="12" t="s">
        <v>48</v>
      </c>
      <c r="B86" s="12"/>
      <c r="C86" s="12"/>
      <c r="D86" s="12"/>
      <c r="E86" t="s">
        <v>75</v>
      </c>
    </row>
    <row r="87" spans="1:11" x14ac:dyDescent="0.25">
      <c r="A87" s="12" t="s">
        <v>215</v>
      </c>
      <c r="B87" s="12"/>
      <c r="C87" s="74" t="e">
        <f>+C81</f>
        <v>#DIV/0!</v>
      </c>
      <c r="D87" s="36"/>
      <c r="E87" s="50" t="s">
        <v>181</v>
      </c>
      <c r="F87" s="50"/>
    </row>
    <row r="88" spans="1:11" x14ac:dyDescent="0.25">
      <c r="A88" s="12" t="s">
        <v>41</v>
      </c>
      <c r="B88" s="12"/>
      <c r="C88" s="74"/>
      <c r="D88" s="36"/>
      <c r="E88" s="50"/>
      <c r="F88" s="50"/>
    </row>
    <row r="89" spans="1:11" x14ac:dyDescent="0.25">
      <c r="A89" s="12" t="str">
        <f t="shared" ref="A89:A98" si="1">+A4</f>
        <v>A2250.15</v>
      </c>
      <c r="B89" s="12"/>
      <c r="C89" s="74">
        <f t="shared" ref="C89:C98" si="2">+C4</f>
        <v>0</v>
      </c>
      <c r="D89" s="36"/>
      <c r="E89" s="50" t="s">
        <v>160</v>
      </c>
      <c r="F89" s="50"/>
    </row>
    <row r="90" spans="1:11" x14ac:dyDescent="0.25">
      <c r="A90" s="12" t="str">
        <f t="shared" si="1"/>
        <v>A2250.16</v>
      </c>
      <c r="B90" s="12"/>
      <c r="C90" s="74">
        <f t="shared" si="2"/>
        <v>0</v>
      </c>
      <c r="D90" s="36"/>
      <c r="E90" s="50" t="s">
        <v>161</v>
      </c>
      <c r="F90" s="50"/>
    </row>
    <row r="91" spans="1:11" x14ac:dyDescent="0.25">
      <c r="A91" s="12" t="str">
        <f t="shared" si="1"/>
        <v>A2250.2</v>
      </c>
      <c r="B91" s="12"/>
      <c r="C91" s="74">
        <f t="shared" si="2"/>
        <v>0</v>
      </c>
      <c r="D91" s="36"/>
      <c r="E91" s="50" t="s">
        <v>162</v>
      </c>
      <c r="F91" s="50"/>
    </row>
    <row r="92" spans="1:11" x14ac:dyDescent="0.25">
      <c r="A92" s="12" t="str">
        <f t="shared" si="1"/>
        <v>A2250.4</v>
      </c>
      <c r="B92" s="12"/>
      <c r="C92" s="74">
        <f t="shared" si="2"/>
        <v>0</v>
      </c>
      <c r="D92" s="36"/>
      <c r="E92" s="50" t="s">
        <v>163</v>
      </c>
      <c r="F92" s="50"/>
    </row>
    <row r="93" spans="1:11" x14ac:dyDescent="0.25">
      <c r="A93" s="12" t="str">
        <f t="shared" si="1"/>
        <v>A2250.45</v>
      </c>
      <c r="B93" s="12"/>
      <c r="C93" s="74">
        <f t="shared" si="2"/>
        <v>0</v>
      </c>
      <c r="D93" s="36"/>
      <c r="E93" s="50" t="s">
        <v>164</v>
      </c>
      <c r="F93" s="50"/>
    </row>
    <row r="94" spans="1:11" x14ac:dyDescent="0.25">
      <c r="A94" s="12" t="str">
        <f t="shared" si="1"/>
        <v>A2250.471</v>
      </c>
      <c r="B94" s="12"/>
      <c r="C94" s="74">
        <f t="shared" si="2"/>
        <v>0</v>
      </c>
      <c r="D94" s="36"/>
      <c r="E94" s="50" t="s">
        <v>165</v>
      </c>
      <c r="F94" s="50"/>
    </row>
    <row r="95" spans="1:11" x14ac:dyDescent="0.25">
      <c r="A95" s="12" t="str">
        <f t="shared" si="1"/>
        <v>A2250.472</v>
      </c>
      <c r="B95" s="12"/>
      <c r="C95" s="74">
        <f t="shared" si="2"/>
        <v>0</v>
      </c>
      <c r="D95" s="36"/>
      <c r="E95" s="50" t="s">
        <v>166</v>
      </c>
      <c r="F95" s="50"/>
    </row>
    <row r="96" spans="1:11" x14ac:dyDescent="0.25">
      <c r="A96" s="12" t="str">
        <f t="shared" si="1"/>
        <v>A2250.473</v>
      </c>
      <c r="B96" s="12"/>
      <c r="C96" s="74">
        <f t="shared" si="2"/>
        <v>0</v>
      </c>
      <c r="D96" s="36"/>
      <c r="E96" s="50" t="s">
        <v>167</v>
      </c>
      <c r="F96" s="50"/>
    </row>
    <row r="97" spans="1:6" x14ac:dyDescent="0.25">
      <c r="A97" s="12" t="str">
        <f t="shared" si="1"/>
        <v>A2250.48</v>
      </c>
      <c r="B97" s="12"/>
      <c r="C97" s="74">
        <f t="shared" si="2"/>
        <v>0</v>
      </c>
      <c r="D97" s="36"/>
      <c r="E97" s="50" t="s">
        <v>168</v>
      </c>
      <c r="F97" s="50"/>
    </row>
    <row r="98" spans="1:6" x14ac:dyDescent="0.25">
      <c r="A98" s="12" t="str">
        <f t="shared" si="1"/>
        <v>A2250.49</v>
      </c>
      <c r="B98" s="12"/>
      <c r="C98" s="74">
        <f t="shared" si="2"/>
        <v>0</v>
      </c>
      <c r="D98" s="36"/>
      <c r="E98" s="50" t="s">
        <v>169</v>
      </c>
      <c r="F98" s="50"/>
    </row>
    <row r="99" spans="1:6" x14ac:dyDescent="0.25">
      <c r="A99" s="12" t="str">
        <f t="shared" ref="A99:A116" si="3">+A16</f>
        <v>F2253.15</v>
      </c>
      <c r="B99" s="12"/>
      <c r="C99" s="74">
        <f t="shared" ref="C99:C116" si="4">+C16</f>
        <v>0</v>
      </c>
      <c r="D99" s="36"/>
      <c r="E99" s="50" t="s">
        <v>170</v>
      </c>
      <c r="F99" s="50"/>
    </row>
    <row r="100" spans="1:6" x14ac:dyDescent="0.25">
      <c r="A100" s="12" t="str">
        <f t="shared" si="3"/>
        <v>F2253.16</v>
      </c>
      <c r="B100" s="12"/>
      <c r="C100" s="74">
        <f t="shared" si="4"/>
        <v>0</v>
      </c>
      <c r="D100" s="36"/>
      <c r="E100" s="50" t="s">
        <v>171</v>
      </c>
      <c r="F100" s="50"/>
    </row>
    <row r="101" spans="1:6" x14ac:dyDescent="0.25">
      <c r="A101" s="12" t="str">
        <f t="shared" si="3"/>
        <v>F2253.2</v>
      </c>
      <c r="B101" s="12"/>
      <c r="C101" s="74">
        <f t="shared" si="4"/>
        <v>0</v>
      </c>
      <c r="D101" s="36"/>
      <c r="E101" s="50" t="s">
        <v>172</v>
      </c>
      <c r="F101" s="50"/>
    </row>
    <row r="102" spans="1:6" x14ac:dyDescent="0.25">
      <c r="A102" s="12" t="str">
        <f t="shared" si="3"/>
        <v>F2253.4</v>
      </c>
      <c r="B102" s="12"/>
      <c r="C102" s="74">
        <f t="shared" si="4"/>
        <v>0</v>
      </c>
      <c r="D102" s="36"/>
      <c r="E102" s="50" t="s">
        <v>173</v>
      </c>
      <c r="F102" s="50"/>
    </row>
    <row r="103" spans="1:6" x14ac:dyDescent="0.25">
      <c r="A103" s="12" t="str">
        <f t="shared" si="3"/>
        <v>F2253.45</v>
      </c>
      <c r="B103" s="12"/>
      <c r="C103" s="74">
        <f t="shared" si="4"/>
        <v>0</v>
      </c>
      <c r="D103" s="36"/>
      <c r="E103" s="50" t="s">
        <v>174</v>
      </c>
      <c r="F103" s="50"/>
    </row>
    <row r="104" spans="1:6" x14ac:dyDescent="0.25">
      <c r="A104" s="12" t="str">
        <f t="shared" si="3"/>
        <v>F2253.471</v>
      </c>
      <c r="B104" s="12"/>
      <c r="C104" s="74">
        <f t="shared" si="4"/>
        <v>0</v>
      </c>
      <c r="D104" s="36"/>
      <c r="E104" s="50" t="s">
        <v>175</v>
      </c>
      <c r="F104" s="50"/>
    </row>
    <row r="105" spans="1:6" x14ac:dyDescent="0.25">
      <c r="A105" s="12" t="str">
        <f t="shared" si="3"/>
        <v>F2253.472</v>
      </c>
      <c r="B105" s="12"/>
      <c r="C105" s="74">
        <f t="shared" si="4"/>
        <v>0</v>
      </c>
      <c r="D105" s="36"/>
      <c r="E105" s="50" t="s">
        <v>176</v>
      </c>
      <c r="F105" s="50"/>
    </row>
    <row r="106" spans="1:6" x14ac:dyDescent="0.25">
      <c r="A106" s="12" t="str">
        <f t="shared" si="3"/>
        <v>F2253.48</v>
      </c>
      <c r="B106" s="12"/>
      <c r="C106" s="74">
        <f t="shared" si="4"/>
        <v>0</v>
      </c>
      <c r="D106" s="36"/>
      <c r="E106" s="50" t="s">
        <v>177</v>
      </c>
      <c r="F106" s="50"/>
    </row>
    <row r="107" spans="1:6" x14ac:dyDescent="0.25">
      <c r="A107" s="12" t="str">
        <f t="shared" si="3"/>
        <v>F2253.49</v>
      </c>
      <c r="B107" s="12"/>
      <c r="C107" s="74">
        <f t="shared" si="4"/>
        <v>0</v>
      </c>
      <c r="D107" s="36"/>
      <c r="E107" s="50" t="s">
        <v>178</v>
      </c>
      <c r="F107" s="50"/>
    </row>
    <row r="108" spans="1:6" x14ac:dyDescent="0.25">
      <c r="A108" s="12" t="str">
        <f t="shared" si="3"/>
        <v>F2253.8</v>
      </c>
      <c r="B108" s="12"/>
      <c r="C108" s="74">
        <f t="shared" si="4"/>
        <v>0</v>
      </c>
      <c r="D108" s="36"/>
      <c r="E108" s="50" t="s">
        <v>179</v>
      </c>
      <c r="F108" s="50"/>
    </row>
    <row r="109" spans="1:6" x14ac:dyDescent="0.25">
      <c r="A109" s="12" t="str">
        <f t="shared" si="3"/>
        <v>F5511.16 (Excluding Trans Supv Office)</v>
      </c>
      <c r="B109" s="12"/>
      <c r="C109" s="74">
        <f t="shared" si="4"/>
        <v>0</v>
      </c>
      <c r="D109" s="36"/>
      <c r="E109" s="50" t="s">
        <v>180</v>
      </c>
      <c r="F109" s="50"/>
    </row>
    <row r="110" spans="1:6" x14ac:dyDescent="0.25">
      <c r="A110" s="12" t="str">
        <f t="shared" si="3"/>
        <v>F5511.16 (Trans Supervisor Office)</v>
      </c>
      <c r="B110" s="12"/>
      <c r="C110" s="74">
        <f t="shared" si="4"/>
        <v>0</v>
      </c>
      <c r="D110" s="36"/>
      <c r="E110" s="50" t="s">
        <v>180</v>
      </c>
      <c r="F110" s="50"/>
    </row>
    <row r="111" spans="1:6" x14ac:dyDescent="0.25">
      <c r="A111" s="12" t="str">
        <f t="shared" si="3"/>
        <v>F5511.4</v>
      </c>
      <c r="B111" s="12"/>
      <c r="C111" s="74">
        <f t="shared" si="4"/>
        <v>0</v>
      </c>
      <c r="D111" s="36"/>
      <c r="E111" s="50" t="s">
        <v>182</v>
      </c>
      <c r="F111" s="50"/>
    </row>
    <row r="112" spans="1:6" x14ac:dyDescent="0.25">
      <c r="A112" s="12" t="str">
        <f t="shared" si="3"/>
        <v>F5511.45</v>
      </c>
      <c r="B112" s="12"/>
      <c r="C112" s="74">
        <f t="shared" si="4"/>
        <v>0</v>
      </c>
      <c r="D112" s="36"/>
      <c r="E112" s="50" t="s">
        <v>183</v>
      </c>
      <c r="F112" s="50"/>
    </row>
    <row r="113" spans="1:6" x14ac:dyDescent="0.25">
      <c r="A113" s="12" t="str">
        <f t="shared" si="3"/>
        <v>F5511.8</v>
      </c>
      <c r="B113" s="12"/>
      <c r="C113" s="74">
        <f t="shared" si="4"/>
        <v>0</v>
      </c>
      <c r="D113" s="36"/>
      <c r="E113" s="50" t="s">
        <v>184</v>
      </c>
      <c r="F113" s="50"/>
    </row>
    <row r="114" spans="1:6" x14ac:dyDescent="0.25">
      <c r="A114" s="12" t="str">
        <f t="shared" si="3"/>
        <v>F5541.4</v>
      </c>
      <c r="B114" s="12"/>
      <c r="C114" s="74">
        <f t="shared" si="4"/>
        <v>0</v>
      </c>
      <c r="D114" s="36"/>
      <c r="E114" s="50" t="s">
        <v>185</v>
      </c>
      <c r="F114" s="50"/>
    </row>
    <row r="115" spans="1:6" x14ac:dyDescent="0.25">
      <c r="A115" s="12" t="str">
        <f t="shared" si="3"/>
        <v>F5551.4</v>
      </c>
      <c r="B115" s="12"/>
      <c r="C115" s="74">
        <f t="shared" si="4"/>
        <v>0</v>
      </c>
      <c r="D115" s="36"/>
      <c r="E115" s="50" t="s">
        <v>186</v>
      </c>
      <c r="F115" s="50"/>
    </row>
    <row r="116" spans="1:6" ht="15.6" customHeight="1" x14ac:dyDescent="0.25">
      <c r="A116" s="12" t="str">
        <f t="shared" si="3"/>
        <v>F5582.49</v>
      </c>
      <c r="B116" s="12"/>
      <c r="C116" s="74">
        <f t="shared" si="4"/>
        <v>0</v>
      </c>
      <c r="D116" s="36"/>
      <c r="E116" s="50" t="s">
        <v>187</v>
      </c>
      <c r="F116" s="50"/>
    </row>
    <row r="117" spans="1:6" ht="9.75" customHeight="1" x14ac:dyDescent="0.25">
      <c r="A117" s="12"/>
      <c r="B117" s="12"/>
      <c r="C117" s="74"/>
      <c r="D117" s="36"/>
      <c r="E117" s="50"/>
      <c r="F117" s="50"/>
    </row>
    <row r="118" spans="1:6" ht="15.75" thickBot="1" x14ac:dyDescent="0.3">
      <c r="A118" s="18" t="s">
        <v>63</v>
      </c>
      <c r="B118" s="18"/>
      <c r="C118" s="78" t="e">
        <f>SUM(C86:C117)</f>
        <v>#DIV/0!</v>
      </c>
      <c r="D118" s="36"/>
      <c r="E118" s="50"/>
      <c r="F118" s="50"/>
    </row>
    <row r="119" spans="1:6" ht="15.75" thickBot="1" x14ac:dyDescent="0.3">
      <c r="A119" s="12"/>
      <c r="B119" s="12"/>
      <c r="C119" s="81" t="s">
        <v>315</v>
      </c>
      <c r="D119" s="36"/>
      <c r="E119" s="50"/>
      <c r="F119" s="50"/>
    </row>
    <row r="120" spans="1:6" x14ac:dyDescent="0.25">
      <c r="A120" s="12" t="s">
        <v>52</v>
      </c>
      <c r="B120" s="12"/>
      <c r="C120" s="73">
        <f>+C37</f>
        <v>0</v>
      </c>
      <c r="D120" s="36"/>
      <c r="E120" s="50"/>
      <c r="F120" s="50"/>
    </row>
    <row r="121" spans="1:6" ht="6" customHeight="1" x14ac:dyDescent="0.25">
      <c r="A121" s="12"/>
      <c r="B121" s="12"/>
      <c r="C121" s="12"/>
      <c r="D121" s="36"/>
      <c r="E121" s="50"/>
      <c r="F121" s="50"/>
    </row>
    <row r="122" spans="1:6" ht="33" customHeight="1" x14ac:dyDescent="0.25">
      <c r="A122" s="18" t="s">
        <v>69</v>
      </c>
      <c r="B122" s="18"/>
      <c r="C122" s="17" t="e">
        <f>+C118/C120</f>
        <v>#DIV/0!</v>
      </c>
      <c r="D122" s="36"/>
      <c r="E122" s="50"/>
      <c r="F122" s="50"/>
    </row>
    <row r="123" spans="1:6" x14ac:dyDescent="0.25">
      <c r="A123" s="12"/>
      <c r="B123" s="12"/>
      <c r="C123" s="12"/>
      <c r="D123" s="12"/>
      <c r="E123" s="50"/>
      <c r="F123" s="50"/>
    </row>
    <row r="124" spans="1:6" x14ac:dyDescent="0.25">
      <c r="A124" s="12" t="s">
        <v>70</v>
      </c>
      <c r="B124" s="12"/>
      <c r="C124" s="12"/>
      <c r="D124" s="12"/>
      <c r="E124" s="50"/>
      <c r="F124" s="50"/>
    </row>
    <row r="125" spans="1:6" x14ac:dyDescent="0.25">
      <c r="A125" s="23" t="s">
        <v>71</v>
      </c>
      <c r="B125" s="23"/>
      <c r="C125" s="12"/>
      <c r="D125" s="12"/>
      <c r="E125" s="50"/>
      <c r="F125" s="50"/>
    </row>
    <row r="126" spans="1:6" x14ac:dyDescent="0.25">
      <c r="A126" s="12" t="s">
        <v>58</v>
      </c>
      <c r="B126" s="12"/>
      <c r="C126" s="36">
        <f>+C47+C48+C50</f>
        <v>0</v>
      </c>
      <c r="D126" s="36"/>
      <c r="E126" s="50"/>
      <c r="F126" s="50"/>
    </row>
    <row r="127" spans="1:6" x14ac:dyDescent="0.25">
      <c r="A127" s="12" t="s">
        <v>59</v>
      </c>
      <c r="B127" s="12"/>
      <c r="C127" s="36" t="e">
        <f>+C87+C89+C90+C91+C92+C93+C94+C95+C96+C97+C98</f>
        <v>#DIV/0!</v>
      </c>
      <c r="D127" s="36"/>
      <c r="E127" s="50"/>
      <c r="F127" s="50"/>
    </row>
    <row r="128" spans="1:6" x14ac:dyDescent="0.25">
      <c r="A128" s="12" t="s">
        <v>60</v>
      </c>
      <c r="B128" s="12"/>
      <c r="C128" s="15" t="e">
        <f>ROUND(+C126/C127,4)</f>
        <v>#DIV/0!</v>
      </c>
      <c r="D128" s="15"/>
      <c r="E128" s="50"/>
      <c r="F128" s="50"/>
    </row>
    <row r="129" spans="1:9" x14ac:dyDescent="0.25">
      <c r="A129" s="12"/>
      <c r="B129" s="12"/>
      <c r="C129" s="12"/>
      <c r="D129" s="12"/>
      <c r="E129" s="50"/>
      <c r="F129" s="50"/>
    </row>
    <row r="130" spans="1:9" x14ac:dyDescent="0.25">
      <c r="A130" s="23" t="s">
        <v>72</v>
      </c>
      <c r="B130" s="23"/>
      <c r="C130" s="12"/>
      <c r="D130" s="12"/>
      <c r="E130" s="50"/>
      <c r="F130" s="50"/>
    </row>
    <row r="131" spans="1:9" x14ac:dyDescent="0.25">
      <c r="A131" s="12" t="s">
        <v>58</v>
      </c>
      <c r="B131" s="12"/>
      <c r="C131" s="36">
        <f>+C44+C45</f>
        <v>0</v>
      </c>
      <c r="D131" s="36"/>
      <c r="E131" s="50"/>
      <c r="F131" s="50"/>
    </row>
    <row r="132" spans="1:9" x14ac:dyDescent="0.25">
      <c r="A132" s="12" t="s">
        <v>59</v>
      </c>
      <c r="B132" s="12"/>
      <c r="C132" s="36">
        <f>SUM(C99:C116)</f>
        <v>0</v>
      </c>
      <c r="D132" s="36"/>
      <c r="E132" s="50"/>
      <c r="F132" s="50"/>
    </row>
    <row r="133" spans="1:9" ht="43.5" customHeight="1" thickBot="1" x14ac:dyDescent="0.3">
      <c r="A133" s="12" t="s">
        <v>60</v>
      </c>
      <c r="B133" s="12"/>
      <c r="C133" s="15">
        <f>+IF(C132&gt;0,ROUND(C131/C132,4),0)</f>
        <v>0</v>
      </c>
      <c r="D133" s="15"/>
      <c r="E133" s="206" t="s">
        <v>239</v>
      </c>
      <c r="F133" s="206"/>
      <c r="G133" s="206"/>
      <c r="H133" s="206"/>
      <c r="I133" s="206"/>
    </row>
    <row r="134" spans="1:9" ht="30.75" thickBot="1" x14ac:dyDescent="0.3">
      <c r="A134" s="12"/>
      <c r="B134" s="12"/>
      <c r="C134" s="64" t="s">
        <v>324</v>
      </c>
      <c r="D134" s="12"/>
      <c r="E134" s="50"/>
      <c r="F134" s="50"/>
    </row>
    <row r="135" spans="1:9" x14ac:dyDescent="0.25">
      <c r="A135" s="16" t="s">
        <v>56</v>
      </c>
      <c r="B135" s="16"/>
      <c r="C135" s="22" t="str">
        <f>+C40</f>
        <v>2019-20 Budget</v>
      </c>
      <c r="D135" s="22"/>
      <c r="E135" s="50" t="s">
        <v>75</v>
      </c>
      <c r="F135" s="50"/>
    </row>
    <row r="136" spans="1:9" x14ac:dyDescent="0.25">
      <c r="A136" s="12" t="s">
        <v>216</v>
      </c>
      <c r="B136" s="12"/>
      <c r="C136" s="71" t="e">
        <f>+C87*(1-C$128)</f>
        <v>#DIV/0!</v>
      </c>
      <c r="D136" s="36"/>
      <c r="E136" s="50" t="s">
        <v>181</v>
      </c>
      <c r="F136" s="50"/>
    </row>
    <row r="137" spans="1:9" x14ac:dyDescent="0.25">
      <c r="A137" s="12" t="s">
        <v>41</v>
      </c>
      <c r="B137" s="12"/>
      <c r="C137" s="71"/>
      <c r="D137" s="36"/>
      <c r="E137" s="50"/>
      <c r="F137" s="50"/>
    </row>
    <row r="138" spans="1:9" x14ac:dyDescent="0.25">
      <c r="A138" s="12" t="str">
        <f>+A89</f>
        <v>A2250.15</v>
      </c>
      <c r="B138" s="12"/>
      <c r="C138" s="71" t="e">
        <f t="shared" ref="C138:C147" si="5">+C89*(1-C$128)</f>
        <v>#DIV/0!</v>
      </c>
      <c r="D138" s="36"/>
      <c r="E138" s="50" t="s">
        <v>160</v>
      </c>
      <c r="F138" s="50"/>
    </row>
    <row r="139" spans="1:9" x14ac:dyDescent="0.25">
      <c r="A139" s="12" t="str">
        <f t="shared" ref="A139:A165" si="6">+A90</f>
        <v>A2250.16</v>
      </c>
      <c r="B139" s="12"/>
      <c r="C139" s="71" t="e">
        <f t="shared" si="5"/>
        <v>#DIV/0!</v>
      </c>
      <c r="D139" s="36"/>
      <c r="E139" s="50" t="s">
        <v>161</v>
      </c>
      <c r="F139" s="50"/>
    </row>
    <row r="140" spans="1:9" x14ac:dyDescent="0.25">
      <c r="A140" s="12" t="str">
        <f t="shared" si="6"/>
        <v>A2250.2</v>
      </c>
      <c r="B140" s="12"/>
      <c r="C140" s="71" t="e">
        <f t="shared" si="5"/>
        <v>#DIV/0!</v>
      </c>
      <c r="D140" s="36"/>
      <c r="E140" s="50" t="s">
        <v>162</v>
      </c>
      <c r="F140" s="50"/>
    </row>
    <row r="141" spans="1:9" x14ac:dyDescent="0.25">
      <c r="A141" s="12" t="str">
        <f t="shared" si="6"/>
        <v>A2250.4</v>
      </c>
      <c r="B141" s="12"/>
      <c r="C141" s="71" t="e">
        <f t="shared" si="5"/>
        <v>#DIV/0!</v>
      </c>
      <c r="D141" s="36"/>
      <c r="E141" s="50" t="s">
        <v>163</v>
      </c>
      <c r="F141" s="50"/>
    </row>
    <row r="142" spans="1:9" x14ac:dyDescent="0.25">
      <c r="A142" s="12" t="str">
        <f t="shared" si="6"/>
        <v>A2250.45</v>
      </c>
      <c r="B142" s="12"/>
      <c r="C142" s="71" t="e">
        <f t="shared" si="5"/>
        <v>#DIV/0!</v>
      </c>
      <c r="D142" s="36"/>
      <c r="E142" s="50" t="s">
        <v>164</v>
      </c>
      <c r="F142" s="50"/>
    </row>
    <row r="143" spans="1:9" x14ac:dyDescent="0.25">
      <c r="A143" s="12" t="str">
        <f t="shared" si="6"/>
        <v>A2250.471</v>
      </c>
      <c r="B143" s="12"/>
      <c r="C143" s="71" t="e">
        <f t="shared" si="5"/>
        <v>#DIV/0!</v>
      </c>
      <c r="D143" s="36"/>
      <c r="E143" s="50" t="s">
        <v>165</v>
      </c>
      <c r="F143" s="50"/>
    </row>
    <row r="144" spans="1:9" x14ac:dyDescent="0.25">
      <c r="A144" s="12" t="str">
        <f t="shared" si="6"/>
        <v>A2250.472</v>
      </c>
      <c r="B144" s="12"/>
      <c r="C144" s="71" t="e">
        <f t="shared" si="5"/>
        <v>#DIV/0!</v>
      </c>
      <c r="D144" s="36"/>
      <c r="E144" s="50" t="s">
        <v>166</v>
      </c>
      <c r="F144" s="50"/>
    </row>
    <row r="145" spans="1:6" x14ac:dyDescent="0.25">
      <c r="A145" s="12" t="str">
        <f t="shared" si="6"/>
        <v>A2250.473</v>
      </c>
      <c r="B145" s="12"/>
      <c r="C145" s="71" t="e">
        <f t="shared" si="5"/>
        <v>#DIV/0!</v>
      </c>
      <c r="D145" s="36"/>
      <c r="E145" s="50" t="s">
        <v>167</v>
      </c>
      <c r="F145" s="50"/>
    </row>
    <row r="146" spans="1:6" x14ac:dyDescent="0.25">
      <c r="A146" s="12" t="str">
        <f t="shared" si="6"/>
        <v>A2250.48</v>
      </c>
      <c r="B146" s="12"/>
      <c r="C146" s="71" t="e">
        <f t="shared" si="5"/>
        <v>#DIV/0!</v>
      </c>
      <c r="D146" s="36"/>
      <c r="E146" s="50" t="s">
        <v>168</v>
      </c>
      <c r="F146" s="50"/>
    </row>
    <row r="147" spans="1:6" x14ac:dyDescent="0.25">
      <c r="A147" s="12" t="str">
        <f t="shared" si="6"/>
        <v>A2250.49</v>
      </c>
      <c r="B147" s="12"/>
      <c r="C147" s="71" t="e">
        <f t="shared" si="5"/>
        <v>#DIV/0!</v>
      </c>
      <c r="D147" s="36"/>
      <c r="E147" s="50" t="s">
        <v>169</v>
      </c>
      <c r="F147" s="50"/>
    </row>
    <row r="148" spans="1:6" x14ac:dyDescent="0.25">
      <c r="A148" s="12" t="str">
        <f t="shared" si="6"/>
        <v>F2253.15</v>
      </c>
      <c r="B148" s="12"/>
      <c r="C148" s="71">
        <f t="shared" ref="C148:C165" si="7">+C99*(1-C$133)</f>
        <v>0</v>
      </c>
      <c r="D148" s="36"/>
      <c r="E148" s="50" t="s">
        <v>170</v>
      </c>
      <c r="F148" s="50"/>
    </row>
    <row r="149" spans="1:6" x14ac:dyDescent="0.25">
      <c r="A149" s="12" t="str">
        <f t="shared" si="6"/>
        <v>F2253.16</v>
      </c>
      <c r="B149" s="12"/>
      <c r="C149" s="71">
        <f t="shared" si="7"/>
        <v>0</v>
      </c>
      <c r="D149" s="36"/>
      <c r="E149" s="50" t="s">
        <v>171</v>
      </c>
      <c r="F149" s="50"/>
    </row>
    <row r="150" spans="1:6" x14ac:dyDescent="0.25">
      <c r="A150" s="12" t="str">
        <f t="shared" si="6"/>
        <v>F2253.2</v>
      </c>
      <c r="B150" s="12"/>
      <c r="C150" s="71">
        <f t="shared" si="7"/>
        <v>0</v>
      </c>
      <c r="D150" s="36"/>
      <c r="E150" s="50" t="s">
        <v>172</v>
      </c>
      <c r="F150" s="50"/>
    </row>
    <row r="151" spans="1:6" x14ac:dyDescent="0.25">
      <c r="A151" s="12" t="str">
        <f t="shared" si="6"/>
        <v>F2253.4</v>
      </c>
      <c r="B151" s="12"/>
      <c r="C151" s="71">
        <f t="shared" si="7"/>
        <v>0</v>
      </c>
      <c r="D151" s="36"/>
      <c r="E151" s="50" t="s">
        <v>173</v>
      </c>
      <c r="F151" s="50"/>
    </row>
    <row r="152" spans="1:6" x14ac:dyDescent="0.25">
      <c r="A152" s="12" t="str">
        <f t="shared" si="6"/>
        <v>F2253.45</v>
      </c>
      <c r="B152" s="12"/>
      <c r="C152" s="71">
        <f t="shared" si="7"/>
        <v>0</v>
      </c>
      <c r="D152" s="36"/>
      <c r="E152" s="50" t="s">
        <v>174</v>
      </c>
      <c r="F152" s="50"/>
    </row>
    <row r="153" spans="1:6" x14ac:dyDescent="0.25">
      <c r="A153" s="12" t="str">
        <f t="shared" si="6"/>
        <v>F2253.471</v>
      </c>
      <c r="B153" s="12"/>
      <c r="C153" s="71">
        <f t="shared" si="7"/>
        <v>0</v>
      </c>
      <c r="D153" s="36"/>
      <c r="E153" s="50" t="s">
        <v>175</v>
      </c>
      <c r="F153" s="50"/>
    </row>
    <row r="154" spans="1:6" x14ac:dyDescent="0.25">
      <c r="A154" s="12" t="str">
        <f t="shared" si="6"/>
        <v>F2253.472</v>
      </c>
      <c r="B154" s="12"/>
      <c r="C154" s="71">
        <f t="shared" si="7"/>
        <v>0</v>
      </c>
      <c r="D154" s="36"/>
      <c r="E154" s="50" t="s">
        <v>176</v>
      </c>
      <c r="F154" s="50"/>
    </row>
    <row r="155" spans="1:6" x14ac:dyDescent="0.25">
      <c r="A155" s="12" t="str">
        <f t="shared" si="6"/>
        <v>F2253.48</v>
      </c>
      <c r="B155" s="12"/>
      <c r="C155" s="71">
        <f t="shared" si="7"/>
        <v>0</v>
      </c>
      <c r="D155" s="36"/>
      <c r="E155" s="50" t="s">
        <v>177</v>
      </c>
      <c r="F155" s="50"/>
    </row>
    <row r="156" spans="1:6" x14ac:dyDescent="0.25">
      <c r="A156" s="12" t="str">
        <f t="shared" si="6"/>
        <v>F2253.49</v>
      </c>
      <c r="B156" s="12"/>
      <c r="C156" s="71">
        <f t="shared" si="7"/>
        <v>0</v>
      </c>
      <c r="D156" s="36"/>
      <c r="E156" s="50" t="s">
        <v>178</v>
      </c>
      <c r="F156" s="50"/>
    </row>
    <row r="157" spans="1:6" x14ac:dyDescent="0.25">
      <c r="A157" s="12" t="str">
        <f t="shared" si="6"/>
        <v>F2253.8</v>
      </c>
      <c r="B157" s="12"/>
      <c r="C157" s="71">
        <f t="shared" si="7"/>
        <v>0</v>
      </c>
      <c r="D157" s="36"/>
      <c r="E157" s="50" t="s">
        <v>179</v>
      </c>
      <c r="F157" s="50"/>
    </row>
    <row r="158" spans="1:6" x14ac:dyDescent="0.25">
      <c r="A158" s="12" t="str">
        <f t="shared" si="6"/>
        <v>F5511.16 (Excluding Trans Supv Office)</v>
      </c>
      <c r="B158" s="12"/>
      <c r="C158" s="71">
        <f t="shared" si="7"/>
        <v>0</v>
      </c>
      <c r="D158" s="36"/>
      <c r="E158" s="50" t="s">
        <v>180</v>
      </c>
      <c r="F158" s="50"/>
    </row>
    <row r="159" spans="1:6" x14ac:dyDescent="0.25">
      <c r="A159" s="12" t="str">
        <f t="shared" si="6"/>
        <v>F5511.16 (Trans Supervisor Office)</v>
      </c>
      <c r="B159" s="12"/>
      <c r="C159" s="71">
        <f t="shared" si="7"/>
        <v>0</v>
      </c>
      <c r="D159" s="36"/>
      <c r="E159" s="50" t="s">
        <v>180</v>
      </c>
      <c r="F159" s="50"/>
    </row>
    <row r="160" spans="1:6" x14ac:dyDescent="0.25">
      <c r="A160" s="12" t="str">
        <f t="shared" si="6"/>
        <v>F5511.4</v>
      </c>
      <c r="B160" s="12"/>
      <c r="C160" s="71">
        <f t="shared" si="7"/>
        <v>0</v>
      </c>
      <c r="D160" s="36"/>
      <c r="E160" s="50" t="s">
        <v>182</v>
      </c>
      <c r="F160" s="50"/>
    </row>
    <row r="161" spans="1:6" x14ac:dyDescent="0.25">
      <c r="A161" s="12" t="str">
        <f t="shared" si="6"/>
        <v>F5511.45</v>
      </c>
      <c r="B161" s="12"/>
      <c r="C161" s="71">
        <f t="shared" si="7"/>
        <v>0</v>
      </c>
      <c r="D161" s="36"/>
      <c r="E161" s="50" t="s">
        <v>183</v>
      </c>
      <c r="F161" s="50"/>
    </row>
    <row r="162" spans="1:6" x14ac:dyDescent="0.25">
      <c r="A162" s="12" t="str">
        <f t="shared" si="6"/>
        <v>F5511.8</v>
      </c>
      <c r="B162" s="12"/>
      <c r="C162" s="71">
        <f t="shared" si="7"/>
        <v>0</v>
      </c>
      <c r="D162" s="36"/>
      <c r="E162" s="50" t="s">
        <v>184</v>
      </c>
      <c r="F162" s="50"/>
    </row>
    <row r="163" spans="1:6" x14ac:dyDescent="0.25">
      <c r="A163" s="12" t="str">
        <f t="shared" si="6"/>
        <v>F5541.4</v>
      </c>
      <c r="B163" s="12"/>
      <c r="C163" s="71">
        <f t="shared" si="7"/>
        <v>0</v>
      </c>
      <c r="D163" s="36"/>
      <c r="E163" s="50" t="s">
        <v>185</v>
      </c>
      <c r="F163" s="50"/>
    </row>
    <row r="164" spans="1:6" x14ac:dyDescent="0.25">
      <c r="A164" s="12" t="str">
        <f t="shared" si="6"/>
        <v>F5551.4</v>
      </c>
      <c r="B164" s="12"/>
      <c r="C164" s="71">
        <f t="shared" si="7"/>
        <v>0</v>
      </c>
      <c r="D164" s="36"/>
      <c r="E164" s="50" t="s">
        <v>186</v>
      </c>
      <c r="F164" s="50"/>
    </row>
    <row r="165" spans="1:6" x14ac:dyDescent="0.25">
      <c r="A165" s="12" t="str">
        <f t="shared" si="6"/>
        <v>F5582.49</v>
      </c>
      <c r="B165" s="12"/>
      <c r="C165" s="71">
        <f t="shared" si="7"/>
        <v>0</v>
      </c>
      <c r="D165" s="36"/>
      <c r="E165" s="50" t="s">
        <v>187</v>
      </c>
      <c r="F165" s="50"/>
    </row>
    <row r="166" spans="1:6" x14ac:dyDescent="0.25">
      <c r="A166" s="12"/>
      <c r="B166" s="12"/>
      <c r="C166" s="36"/>
      <c r="D166" s="36"/>
      <c r="E166" s="50"/>
      <c r="F166" s="50"/>
    </row>
    <row r="167" spans="1:6" ht="15.75" thickBot="1" x14ac:dyDescent="0.3">
      <c r="A167" s="16" t="s">
        <v>61</v>
      </c>
      <c r="B167" s="16"/>
      <c r="C167" s="72" t="e">
        <f>SUM(C136:C166)</f>
        <v>#DIV/0!</v>
      </c>
      <c r="D167" s="36"/>
      <c r="E167" s="50"/>
      <c r="F167" s="50"/>
    </row>
    <row r="168" spans="1:6" ht="15.75" thickTop="1" x14ac:dyDescent="0.25">
      <c r="A168" s="12"/>
      <c r="B168" s="12"/>
      <c r="C168" s="12"/>
      <c r="D168" s="36"/>
      <c r="E168" s="50"/>
      <c r="F168" s="50"/>
    </row>
    <row r="169" spans="1:6" x14ac:dyDescent="0.25">
      <c r="A169" s="18" t="s">
        <v>62</v>
      </c>
      <c r="B169" s="18"/>
      <c r="C169" s="75" t="e">
        <f>+C167/C120</f>
        <v>#DIV/0!</v>
      </c>
      <c r="D169" s="36"/>
      <c r="E169" s="50"/>
      <c r="F169" s="50"/>
    </row>
    <row r="170" spans="1:6" ht="15.75" thickBot="1" x14ac:dyDescent="0.3">
      <c r="A170" s="12"/>
      <c r="B170" s="12"/>
      <c r="C170" s="12"/>
      <c r="D170" s="12"/>
      <c r="E170" s="50"/>
      <c r="F170" s="50"/>
    </row>
    <row r="171" spans="1:6" ht="30.75" thickBot="1" x14ac:dyDescent="0.3">
      <c r="A171" s="12"/>
      <c r="B171" s="12"/>
      <c r="C171" s="64" t="s">
        <v>325</v>
      </c>
      <c r="D171" s="12"/>
      <c r="E171" s="50"/>
      <c r="F171" s="50"/>
    </row>
    <row r="172" spans="1:6" x14ac:dyDescent="0.25">
      <c r="A172" s="16" t="s">
        <v>64</v>
      </c>
      <c r="B172" s="16"/>
      <c r="C172" s="22" t="str">
        <f>+C135</f>
        <v>2019-20 Budget</v>
      </c>
      <c r="D172" s="22"/>
      <c r="E172" s="50" t="s">
        <v>75</v>
      </c>
      <c r="F172" s="50"/>
    </row>
    <row r="173" spans="1:6" x14ac:dyDescent="0.25">
      <c r="A173" s="12" t="s">
        <v>216</v>
      </c>
      <c r="B173" s="12"/>
      <c r="C173" s="71" t="e">
        <f>+C87-C136</f>
        <v>#DIV/0!</v>
      </c>
      <c r="D173" s="36"/>
      <c r="E173" s="50" t="s">
        <v>181</v>
      </c>
      <c r="F173" s="50"/>
    </row>
    <row r="174" spans="1:6" x14ac:dyDescent="0.25">
      <c r="A174" s="12" t="s">
        <v>41</v>
      </c>
      <c r="B174" s="12"/>
      <c r="C174" s="71"/>
      <c r="D174" s="36"/>
      <c r="E174" s="50"/>
      <c r="F174" s="50"/>
    </row>
    <row r="175" spans="1:6" x14ac:dyDescent="0.25">
      <c r="A175" s="12" t="str">
        <f>+A138</f>
        <v>A2250.15</v>
      </c>
      <c r="B175" s="12"/>
      <c r="C175" s="71" t="e">
        <f t="shared" ref="C175:C202" si="8">+C89-C138</f>
        <v>#DIV/0!</v>
      </c>
      <c r="D175" s="36"/>
      <c r="E175" s="50" t="s">
        <v>160</v>
      </c>
      <c r="F175" s="50"/>
    </row>
    <row r="176" spans="1:6" x14ac:dyDescent="0.25">
      <c r="A176" s="12" t="str">
        <f t="shared" ref="A176:A196" si="9">+A139</f>
        <v>A2250.16</v>
      </c>
      <c r="B176" s="12"/>
      <c r="C176" s="71" t="e">
        <f t="shared" si="8"/>
        <v>#DIV/0!</v>
      </c>
      <c r="D176" s="36"/>
      <c r="E176" s="50" t="s">
        <v>161</v>
      </c>
      <c r="F176" s="50"/>
    </row>
    <row r="177" spans="1:6" x14ac:dyDescent="0.25">
      <c r="A177" s="12" t="str">
        <f t="shared" si="9"/>
        <v>A2250.2</v>
      </c>
      <c r="B177" s="12"/>
      <c r="C177" s="71" t="e">
        <f t="shared" si="8"/>
        <v>#DIV/0!</v>
      </c>
      <c r="D177" s="36"/>
      <c r="E177" s="50" t="s">
        <v>162</v>
      </c>
      <c r="F177" s="50"/>
    </row>
    <row r="178" spans="1:6" x14ac:dyDescent="0.25">
      <c r="A178" s="12" t="str">
        <f t="shared" si="9"/>
        <v>A2250.4</v>
      </c>
      <c r="B178" s="12"/>
      <c r="C178" s="71" t="e">
        <f t="shared" si="8"/>
        <v>#DIV/0!</v>
      </c>
      <c r="D178" s="36"/>
      <c r="E178" s="50" t="s">
        <v>163</v>
      </c>
      <c r="F178" s="50"/>
    </row>
    <row r="179" spans="1:6" x14ac:dyDescent="0.25">
      <c r="A179" s="12" t="str">
        <f t="shared" si="9"/>
        <v>A2250.45</v>
      </c>
      <c r="B179" s="12"/>
      <c r="C179" s="71" t="e">
        <f t="shared" si="8"/>
        <v>#DIV/0!</v>
      </c>
      <c r="D179" s="36"/>
      <c r="E179" s="50" t="s">
        <v>164</v>
      </c>
      <c r="F179" s="50"/>
    </row>
    <row r="180" spans="1:6" x14ac:dyDescent="0.25">
      <c r="A180" s="12" t="str">
        <f t="shared" si="9"/>
        <v>A2250.471</v>
      </c>
      <c r="B180" s="12"/>
      <c r="C180" s="71" t="e">
        <f t="shared" si="8"/>
        <v>#DIV/0!</v>
      </c>
      <c r="D180" s="36"/>
      <c r="E180" s="50" t="s">
        <v>165</v>
      </c>
      <c r="F180" s="50"/>
    </row>
    <row r="181" spans="1:6" x14ac:dyDescent="0.25">
      <c r="A181" s="12" t="str">
        <f t="shared" si="9"/>
        <v>A2250.472</v>
      </c>
      <c r="B181" s="12"/>
      <c r="C181" s="71" t="e">
        <f t="shared" si="8"/>
        <v>#DIV/0!</v>
      </c>
      <c r="D181" s="36"/>
      <c r="E181" s="50" t="s">
        <v>166</v>
      </c>
      <c r="F181" s="50"/>
    </row>
    <row r="182" spans="1:6" x14ac:dyDescent="0.25">
      <c r="A182" s="12" t="str">
        <f t="shared" si="9"/>
        <v>A2250.473</v>
      </c>
      <c r="B182" s="12"/>
      <c r="C182" s="71" t="e">
        <f t="shared" si="8"/>
        <v>#DIV/0!</v>
      </c>
      <c r="D182" s="36"/>
      <c r="E182" s="50" t="s">
        <v>167</v>
      </c>
      <c r="F182" s="50"/>
    </row>
    <row r="183" spans="1:6" x14ac:dyDescent="0.25">
      <c r="A183" s="12" t="str">
        <f t="shared" si="9"/>
        <v>A2250.48</v>
      </c>
      <c r="B183" s="12"/>
      <c r="C183" s="71" t="e">
        <f t="shared" si="8"/>
        <v>#DIV/0!</v>
      </c>
      <c r="D183" s="36"/>
      <c r="E183" s="50" t="s">
        <v>168</v>
      </c>
      <c r="F183" s="50"/>
    </row>
    <row r="184" spans="1:6" x14ac:dyDescent="0.25">
      <c r="A184" s="12" t="str">
        <f t="shared" si="9"/>
        <v>A2250.49</v>
      </c>
      <c r="B184" s="12"/>
      <c r="C184" s="71" t="e">
        <f t="shared" si="8"/>
        <v>#DIV/0!</v>
      </c>
      <c r="D184" s="36"/>
      <c r="E184" s="50" t="s">
        <v>169</v>
      </c>
      <c r="F184" s="50"/>
    </row>
    <row r="185" spans="1:6" x14ac:dyDescent="0.25">
      <c r="A185" s="12" t="str">
        <f t="shared" si="9"/>
        <v>F2253.15</v>
      </c>
      <c r="B185" s="12"/>
      <c r="C185" s="71">
        <f t="shared" si="8"/>
        <v>0</v>
      </c>
      <c r="D185" s="36"/>
      <c r="E185" s="50" t="s">
        <v>170</v>
      </c>
      <c r="F185" s="50"/>
    </row>
    <row r="186" spans="1:6" x14ac:dyDescent="0.25">
      <c r="A186" s="12" t="str">
        <f t="shared" si="9"/>
        <v>F2253.16</v>
      </c>
      <c r="B186" s="12"/>
      <c r="C186" s="71">
        <f t="shared" si="8"/>
        <v>0</v>
      </c>
      <c r="D186" s="36"/>
      <c r="E186" s="50" t="s">
        <v>171</v>
      </c>
      <c r="F186" s="50"/>
    </row>
    <row r="187" spans="1:6" x14ac:dyDescent="0.25">
      <c r="A187" s="12" t="str">
        <f t="shared" si="9"/>
        <v>F2253.2</v>
      </c>
      <c r="B187" s="12"/>
      <c r="C187" s="71">
        <f t="shared" si="8"/>
        <v>0</v>
      </c>
      <c r="D187" s="36"/>
      <c r="E187" s="50" t="s">
        <v>172</v>
      </c>
      <c r="F187" s="50"/>
    </row>
    <row r="188" spans="1:6" x14ac:dyDescent="0.25">
      <c r="A188" s="12" t="str">
        <f t="shared" si="9"/>
        <v>F2253.4</v>
      </c>
      <c r="B188" s="12"/>
      <c r="C188" s="71">
        <f t="shared" si="8"/>
        <v>0</v>
      </c>
      <c r="D188" s="36"/>
      <c r="E188" s="50" t="s">
        <v>173</v>
      </c>
      <c r="F188" s="50"/>
    </row>
    <row r="189" spans="1:6" x14ac:dyDescent="0.25">
      <c r="A189" s="12" t="str">
        <f t="shared" si="9"/>
        <v>F2253.45</v>
      </c>
      <c r="B189" s="12"/>
      <c r="C189" s="71">
        <f t="shared" si="8"/>
        <v>0</v>
      </c>
      <c r="D189" s="36"/>
      <c r="E189" s="50" t="s">
        <v>174</v>
      </c>
      <c r="F189" s="50"/>
    </row>
    <row r="190" spans="1:6" x14ac:dyDescent="0.25">
      <c r="A190" s="12" t="str">
        <f t="shared" si="9"/>
        <v>F2253.471</v>
      </c>
      <c r="B190" s="12"/>
      <c r="C190" s="71">
        <f t="shared" si="8"/>
        <v>0</v>
      </c>
      <c r="D190" s="36"/>
      <c r="E190" s="50" t="s">
        <v>175</v>
      </c>
      <c r="F190" s="50"/>
    </row>
    <row r="191" spans="1:6" x14ac:dyDescent="0.25">
      <c r="A191" s="12" t="str">
        <f t="shared" si="9"/>
        <v>F2253.472</v>
      </c>
      <c r="B191" s="12"/>
      <c r="C191" s="71">
        <f t="shared" si="8"/>
        <v>0</v>
      </c>
      <c r="D191" s="36"/>
      <c r="E191" s="50" t="s">
        <v>176</v>
      </c>
      <c r="F191" s="50"/>
    </row>
    <row r="192" spans="1:6" x14ac:dyDescent="0.25">
      <c r="A192" s="12" t="str">
        <f t="shared" si="9"/>
        <v>F2253.48</v>
      </c>
      <c r="B192" s="12"/>
      <c r="C192" s="71">
        <f t="shared" si="8"/>
        <v>0</v>
      </c>
      <c r="D192" s="36"/>
      <c r="E192" s="50" t="s">
        <v>177</v>
      </c>
      <c r="F192" s="50"/>
    </row>
    <row r="193" spans="1:6" x14ac:dyDescent="0.25">
      <c r="A193" s="12" t="str">
        <f t="shared" si="9"/>
        <v>F2253.49</v>
      </c>
      <c r="B193" s="12"/>
      <c r="C193" s="71">
        <f t="shared" si="8"/>
        <v>0</v>
      </c>
      <c r="D193" s="36"/>
      <c r="E193" s="50" t="s">
        <v>178</v>
      </c>
      <c r="F193" s="50"/>
    </row>
    <row r="194" spans="1:6" x14ac:dyDescent="0.25">
      <c r="A194" s="12" t="str">
        <f t="shared" si="9"/>
        <v>F2253.8</v>
      </c>
      <c r="B194" s="12"/>
      <c r="C194" s="71">
        <f t="shared" si="8"/>
        <v>0</v>
      </c>
      <c r="D194" s="36"/>
      <c r="E194" s="50" t="s">
        <v>179</v>
      </c>
      <c r="F194" s="50"/>
    </row>
    <row r="195" spans="1:6" x14ac:dyDescent="0.25">
      <c r="A195" s="12" t="str">
        <f t="shared" si="9"/>
        <v>F5511.16 (Excluding Trans Supv Office)</v>
      </c>
      <c r="B195" s="12"/>
      <c r="C195" s="71">
        <f t="shared" si="8"/>
        <v>0</v>
      </c>
      <c r="D195" s="36"/>
      <c r="E195" s="50" t="s">
        <v>180</v>
      </c>
      <c r="F195" s="50"/>
    </row>
    <row r="196" spans="1:6" x14ac:dyDescent="0.25">
      <c r="A196" s="12" t="str">
        <f t="shared" si="9"/>
        <v>F5511.16 (Trans Supervisor Office)</v>
      </c>
      <c r="B196" s="12"/>
      <c r="C196" s="71">
        <f t="shared" si="8"/>
        <v>0</v>
      </c>
      <c r="D196" s="36"/>
      <c r="E196" s="50" t="s">
        <v>180</v>
      </c>
      <c r="F196" s="50"/>
    </row>
    <row r="197" spans="1:6" x14ac:dyDescent="0.25">
      <c r="A197" s="12" t="str">
        <f>+A160</f>
        <v>F5511.4</v>
      </c>
      <c r="B197" s="12"/>
      <c r="C197" s="71">
        <f t="shared" si="8"/>
        <v>0</v>
      </c>
      <c r="D197" s="36"/>
      <c r="E197" s="50" t="s">
        <v>182</v>
      </c>
      <c r="F197" s="50"/>
    </row>
    <row r="198" spans="1:6" x14ac:dyDescent="0.25">
      <c r="A198" s="12" t="str">
        <f>+A161</f>
        <v>F5511.45</v>
      </c>
      <c r="B198" s="12"/>
      <c r="C198" s="71">
        <f t="shared" si="8"/>
        <v>0</v>
      </c>
      <c r="D198" s="36"/>
      <c r="E198" s="50" t="s">
        <v>183</v>
      </c>
      <c r="F198" s="50"/>
    </row>
    <row r="199" spans="1:6" x14ac:dyDescent="0.25">
      <c r="A199" s="12" t="str">
        <f>+A162</f>
        <v>F5511.8</v>
      </c>
      <c r="B199" s="12"/>
      <c r="C199" s="71">
        <f t="shared" si="8"/>
        <v>0</v>
      </c>
      <c r="D199" s="36"/>
      <c r="E199" s="50" t="s">
        <v>184</v>
      </c>
      <c r="F199" s="50"/>
    </row>
    <row r="200" spans="1:6" x14ac:dyDescent="0.25">
      <c r="A200" s="12" t="str">
        <f t="shared" ref="A200:A202" si="10">+A163</f>
        <v>F5541.4</v>
      </c>
      <c r="B200" s="12"/>
      <c r="C200" s="71">
        <f t="shared" si="8"/>
        <v>0</v>
      </c>
      <c r="D200" s="36"/>
      <c r="E200" s="50" t="s">
        <v>185</v>
      </c>
      <c r="F200" s="50"/>
    </row>
    <row r="201" spans="1:6" x14ac:dyDescent="0.25">
      <c r="A201" s="12" t="str">
        <f t="shared" si="10"/>
        <v>F5551.4</v>
      </c>
      <c r="B201" s="12"/>
      <c r="C201" s="71">
        <f t="shared" si="8"/>
        <v>0</v>
      </c>
      <c r="D201" s="36"/>
      <c r="E201" s="50" t="s">
        <v>186</v>
      </c>
      <c r="F201" s="50"/>
    </row>
    <row r="202" spans="1:6" x14ac:dyDescent="0.25">
      <c r="A202" s="12" t="str">
        <f t="shared" si="10"/>
        <v>F5582.49</v>
      </c>
      <c r="B202" s="12"/>
      <c r="C202" s="71">
        <f t="shared" si="8"/>
        <v>0</v>
      </c>
      <c r="D202" s="36"/>
      <c r="E202" s="50" t="s">
        <v>187</v>
      </c>
      <c r="F202" s="50"/>
    </row>
    <row r="203" spans="1:6" x14ac:dyDescent="0.25">
      <c r="A203" s="12"/>
      <c r="B203" s="12"/>
      <c r="C203" s="36"/>
      <c r="D203" s="36"/>
      <c r="E203" s="50"/>
      <c r="F203" s="50"/>
    </row>
    <row r="204" spans="1:6" ht="15.75" thickBot="1" x14ac:dyDescent="0.3">
      <c r="A204" s="16" t="s">
        <v>65</v>
      </c>
      <c r="B204" s="16"/>
      <c r="C204" s="72" t="e">
        <f>SUM(C173:C203)</f>
        <v>#DIV/0!</v>
      </c>
      <c r="D204" s="22"/>
      <c r="E204" s="50"/>
      <c r="F204" s="50"/>
    </row>
    <row r="205" spans="1:6" ht="15.75" thickTop="1" x14ac:dyDescent="0.25">
      <c r="A205" s="12"/>
      <c r="B205" s="12"/>
      <c r="C205" s="41"/>
      <c r="D205" s="41"/>
      <c r="E205" s="50"/>
      <c r="F205" s="50"/>
    </row>
    <row r="206" spans="1:6" ht="15.75" thickBot="1" x14ac:dyDescent="0.3">
      <c r="A206" s="16" t="s">
        <v>232</v>
      </c>
      <c r="B206" s="16"/>
      <c r="C206" s="22" t="str">
        <f>+C52</f>
        <v>2019-20 Budget</v>
      </c>
      <c r="D206" s="22"/>
      <c r="E206" s="50"/>
      <c r="F206" s="50"/>
    </row>
    <row r="207" spans="1:6" ht="30.75" thickBot="1" x14ac:dyDescent="0.3">
      <c r="A207" s="12"/>
      <c r="B207" s="12"/>
      <c r="C207" s="80" t="s">
        <v>314</v>
      </c>
      <c r="D207" s="41"/>
      <c r="E207" s="50"/>
      <c r="F207" s="50"/>
    </row>
    <row r="208" spans="1:6" x14ac:dyDescent="0.25">
      <c r="A208" s="12" t="str">
        <f>A54</f>
        <v>Section 611 - Original Allocation</v>
      </c>
      <c r="B208" s="12"/>
      <c r="C208" s="71">
        <f>C54</f>
        <v>0</v>
      </c>
      <c r="D208" s="22"/>
    </row>
    <row r="209" spans="1:4" x14ac:dyDescent="0.25">
      <c r="A209" s="12"/>
      <c r="B209" s="12"/>
      <c r="C209" s="41"/>
      <c r="D209" s="22"/>
    </row>
    <row r="210" spans="1:4" x14ac:dyDescent="0.25">
      <c r="A210" s="12" t="str">
        <f>A56</f>
        <v>Section 619 - Original Allocation</v>
      </c>
      <c r="B210" s="12"/>
      <c r="C210" s="71">
        <f>C56</f>
        <v>0</v>
      </c>
      <c r="D210" s="22"/>
    </row>
    <row r="211" spans="1:4" x14ac:dyDescent="0.25">
      <c r="A211" s="12"/>
      <c r="B211" s="12"/>
      <c r="C211" s="36"/>
      <c r="D211" s="36"/>
    </row>
    <row r="213" spans="1:4" x14ac:dyDescent="0.25">
      <c r="C213" s="44" t="e">
        <f>+C204+C167-C118</f>
        <v>#DIV/0!</v>
      </c>
      <c r="D213" s="44"/>
    </row>
    <row r="215" spans="1:4" x14ac:dyDescent="0.25">
      <c r="C215" s="51" t="s">
        <v>190</v>
      </c>
    </row>
    <row r="216" spans="1:4" x14ac:dyDescent="0.25">
      <c r="C216" s="52" t="s">
        <v>191</v>
      </c>
    </row>
    <row r="217" spans="1:4" x14ac:dyDescent="0.25">
      <c r="C217" s="52" t="s">
        <v>192</v>
      </c>
    </row>
  </sheetData>
  <mergeCells count="5">
    <mergeCell ref="E14:I14"/>
    <mergeCell ref="A84:D84"/>
    <mergeCell ref="F84:K84"/>
    <mergeCell ref="E133:I133"/>
    <mergeCell ref="E50:J50"/>
  </mergeCells>
  <printOptions horizontalCentered="1"/>
  <pageMargins left="0.45" right="0.2" top="0.5" bottom="0.75" header="0.3" footer="0.3"/>
  <pageSetup scale="74" fitToHeight="0" orientation="portrait" r:id="rId1"/>
  <colBreaks count="1" manualBreakCount="1">
    <brk id="1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679"/>
  <sheetViews>
    <sheetView workbookViewId="0">
      <selection activeCell="I12" sqref="I12"/>
    </sheetView>
  </sheetViews>
  <sheetFormatPr defaultRowHeight="15" x14ac:dyDescent="0.25"/>
  <cols>
    <col min="2" max="2" width="23.28515625" bestFit="1" customWidth="1"/>
    <col min="3" max="6" width="17.85546875" customWidth="1"/>
  </cols>
  <sheetData>
    <row r="1" spans="1:10" ht="16.5" thickBot="1" x14ac:dyDescent="0.3">
      <c r="A1" s="136"/>
      <c r="B1" s="136"/>
      <c r="C1" s="137" t="s">
        <v>326</v>
      </c>
      <c r="D1" s="137" t="s">
        <v>326</v>
      </c>
      <c r="E1" s="137" t="s">
        <v>327</v>
      </c>
      <c r="F1" s="137"/>
    </row>
    <row r="2" spans="1:10" ht="79.5" thickBot="1" x14ac:dyDescent="0.3">
      <c r="A2" s="136"/>
      <c r="B2" s="136" t="s">
        <v>328</v>
      </c>
      <c r="C2" s="138" t="s">
        <v>329</v>
      </c>
      <c r="D2" s="138" t="s">
        <v>330</v>
      </c>
      <c r="E2" s="138" t="s">
        <v>331</v>
      </c>
      <c r="F2" s="138" t="s">
        <v>332</v>
      </c>
      <c r="H2" s="208" t="s">
        <v>1687</v>
      </c>
      <c r="I2" s="209"/>
      <c r="J2" s="210"/>
    </row>
    <row r="3" spans="1:10" ht="15.75" x14ac:dyDescent="0.25">
      <c r="A3" s="136" t="s">
        <v>333</v>
      </c>
      <c r="B3" s="136" t="s">
        <v>334</v>
      </c>
      <c r="C3" s="139">
        <v>1949702</v>
      </c>
      <c r="D3" s="139">
        <v>4011729</v>
      </c>
      <c r="E3" s="139">
        <v>21224189</v>
      </c>
      <c r="F3" s="139">
        <f>SUM(C3:E3)</f>
        <v>27185620</v>
      </c>
    </row>
    <row r="4" spans="1:10" ht="15.75" x14ac:dyDescent="0.25">
      <c r="A4" s="136" t="s">
        <v>335</v>
      </c>
      <c r="B4" s="136" t="s">
        <v>336</v>
      </c>
      <c r="C4" s="139">
        <v>81872</v>
      </c>
      <c r="D4" s="139">
        <v>250292</v>
      </c>
      <c r="E4" s="139">
        <v>1273570</v>
      </c>
      <c r="F4" s="139">
        <f t="shared" ref="F4:F67" si="0">SUM(C4:E4)</f>
        <v>1605734</v>
      </c>
    </row>
    <row r="5" spans="1:10" ht="15.75" x14ac:dyDescent="0.25">
      <c r="A5" s="136" t="s">
        <v>337</v>
      </c>
      <c r="B5" s="136" t="s">
        <v>338</v>
      </c>
      <c r="C5" s="139">
        <v>526473</v>
      </c>
      <c r="D5" s="139">
        <v>660728</v>
      </c>
      <c r="E5" s="139">
        <v>3700130</v>
      </c>
      <c r="F5" s="139">
        <f t="shared" si="0"/>
        <v>4887331</v>
      </c>
    </row>
    <row r="6" spans="1:10" ht="15.75" x14ac:dyDescent="0.25">
      <c r="A6" s="136" t="s">
        <v>339</v>
      </c>
      <c r="B6" s="136" t="s">
        <v>340</v>
      </c>
      <c r="C6" s="139">
        <v>251831</v>
      </c>
      <c r="D6" s="139">
        <v>728502</v>
      </c>
      <c r="E6" s="139">
        <v>3504380</v>
      </c>
      <c r="F6" s="139">
        <f t="shared" si="0"/>
        <v>4484713</v>
      </c>
    </row>
    <row r="7" spans="1:10" ht="15.75" x14ac:dyDescent="0.25">
      <c r="A7" s="136" t="s">
        <v>341</v>
      </c>
      <c r="B7" s="136" t="s">
        <v>342</v>
      </c>
      <c r="C7" s="139">
        <v>197602</v>
      </c>
      <c r="D7" s="139">
        <v>723514</v>
      </c>
      <c r="E7" s="139">
        <v>2886156</v>
      </c>
      <c r="F7" s="139">
        <f t="shared" si="0"/>
        <v>3807272</v>
      </c>
    </row>
    <row r="8" spans="1:10" ht="15.75" x14ac:dyDescent="0.25">
      <c r="A8" s="136" t="s">
        <v>343</v>
      </c>
      <c r="B8" s="136" t="s">
        <v>344</v>
      </c>
      <c r="C8" s="139">
        <v>339582</v>
      </c>
      <c r="D8" s="139">
        <v>541082</v>
      </c>
      <c r="E8" s="139">
        <v>3510162</v>
      </c>
      <c r="F8" s="139">
        <f t="shared" si="0"/>
        <v>4390826</v>
      </c>
    </row>
    <row r="9" spans="1:10" ht="15.75" x14ac:dyDescent="0.25">
      <c r="A9" s="136" t="s">
        <v>345</v>
      </c>
      <c r="B9" s="136" t="s">
        <v>346</v>
      </c>
      <c r="C9" s="139">
        <v>2170</v>
      </c>
      <c r="D9" s="139">
        <v>28441</v>
      </c>
      <c r="E9" s="139">
        <v>133378</v>
      </c>
      <c r="F9" s="139">
        <f t="shared" si="0"/>
        <v>163989</v>
      </c>
    </row>
    <row r="10" spans="1:10" ht="15.75" x14ac:dyDescent="0.25">
      <c r="A10" s="136" t="s">
        <v>347</v>
      </c>
      <c r="B10" s="136" t="s">
        <v>348</v>
      </c>
      <c r="C10" s="139">
        <v>480083</v>
      </c>
      <c r="D10" s="139">
        <v>229072</v>
      </c>
      <c r="E10" s="139">
        <v>2472367</v>
      </c>
      <c r="F10" s="139">
        <f t="shared" si="0"/>
        <v>3181522</v>
      </c>
    </row>
    <row r="11" spans="1:10" ht="15.75" x14ac:dyDescent="0.25">
      <c r="A11" s="136" t="s">
        <v>349</v>
      </c>
      <c r="B11" s="136" t="s">
        <v>350</v>
      </c>
      <c r="C11" s="139">
        <v>22253</v>
      </c>
      <c r="D11" s="139">
        <v>124024</v>
      </c>
      <c r="E11" s="139">
        <v>458304</v>
      </c>
      <c r="F11" s="139">
        <f t="shared" si="0"/>
        <v>604581</v>
      </c>
    </row>
    <row r="12" spans="1:10" ht="15.75" x14ac:dyDescent="0.25">
      <c r="A12" s="136" t="s">
        <v>351</v>
      </c>
      <c r="B12" s="136" t="s">
        <v>352</v>
      </c>
      <c r="C12" s="139">
        <v>700824</v>
      </c>
      <c r="D12" s="139">
        <v>701335</v>
      </c>
      <c r="E12" s="139">
        <v>3641755</v>
      </c>
      <c r="F12" s="139">
        <f t="shared" si="0"/>
        <v>5043914</v>
      </c>
    </row>
    <row r="13" spans="1:10" ht="15.75" x14ac:dyDescent="0.25">
      <c r="A13" s="136" t="s">
        <v>353</v>
      </c>
      <c r="B13" s="136" t="s">
        <v>354</v>
      </c>
      <c r="C13" s="139">
        <v>126067</v>
      </c>
      <c r="D13" s="139">
        <v>113845</v>
      </c>
      <c r="E13" s="139">
        <v>893880</v>
      </c>
      <c r="F13" s="139">
        <f t="shared" si="0"/>
        <v>1133792</v>
      </c>
    </row>
    <row r="14" spans="1:10" ht="15.75" x14ac:dyDescent="0.25">
      <c r="A14" s="136" t="s">
        <v>355</v>
      </c>
      <c r="B14" s="136" t="s">
        <v>356</v>
      </c>
      <c r="C14" s="139">
        <v>706552</v>
      </c>
      <c r="D14" s="139">
        <v>405222</v>
      </c>
      <c r="E14" s="139">
        <v>2853915</v>
      </c>
      <c r="F14" s="139">
        <f t="shared" si="0"/>
        <v>3965689</v>
      </c>
    </row>
    <row r="15" spans="1:10" ht="15.75" x14ac:dyDescent="0.25">
      <c r="A15" s="136" t="s">
        <v>357</v>
      </c>
      <c r="B15" s="136" t="s">
        <v>358</v>
      </c>
      <c r="C15" s="139">
        <v>156264</v>
      </c>
      <c r="D15" s="139">
        <v>0</v>
      </c>
      <c r="E15" s="139">
        <v>543100</v>
      </c>
      <c r="F15" s="139">
        <f t="shared" si="0"/>
        <v>699364</v>
      </c>
    </row>
    <row r="16" spans="1:10" ht="15.75" x14ac:dyDescent="0.25">
      <c r="A16" s="136" t="s">
        <v>359</v>
      </c>
      <c r="B16" s="136" t="s">
        <v>360</v>
      </c>
      <c r="C16" s="139">
        <v>2104</v>
      </c>
      <c r="D16" s="139">
        <v>25522</v>
      </c>
      <c r="E16" s="139">
        <v>349137</v>
      </c>
      <c r="F16" s="139">
        <f t="shared" si="0"/>
        <v>376763</v>
      </c>
    </row>
    <row r="17" spans="1:6" ht="15.75" x14ac:dyDescent="0.25">
      <c r="A17" s="136" t="s">
        <v>361</v>
      </c>
      <c r="B17" s="136" t="s">
        <v>362</v>
      </c>
      <c r="C17" s="139">
        <v>74383</v>
      </c>
      <c r="D17" s="139">
        <v>0</v>
      </c>
      <c r="E17" s="139">
        <v>1013110</v>
      </c>
      <c r="F17" s="139">
        <f t="shared" si="0"/>
        <v>1087493</v>
      </c>
    </row>
    <row r="18" spans="1:6" ht="15.75" x14ac:dyDescent="0.25">
      <c r="A18" s="136" t="s">
        <v>363</v>
      </c>
      <c r="B18" s="136" t="s">
        <v>364</v>
      </c>
      <c r="C18" s="139">
        <v>174994</v>
      </c>
      <c r="D18" s="139">
        <v>0</v>
      </c>
      <c r="E18" s="139">
        <v>666841</v>
      </c>
      <c r="F18" s="139">
        <f t="shared" si="0"/>
        <v>841835</v>
      </c>
    </row>
    <row r="19" spans="1:6" ht="15.75" x14ac:dyDescent="0.25">
      <c r="A19" s="136" t="s">
        <v>365</v>
      </c>
      <c r="B19" s="136" t="s">
        <v>366</v>
      </c>
      <c r="C19" s="139">
        <v>29018</v>
      </c>
      <c r="D19" s="139">
        <v>0</v>
      </c>
      <c r="E19" s="139">
        <v>447439</v>
      </c>
      <c r="F19" s="139">
        <f t="shared" si="0"/>
        <v>476457</v>
      </c>
    </row>
    <row r="20" spans="1:6" ht="15.75" x14ac:dyDescent="0.25">
      <c r="A20" s="136" t="s">
        <v>367</v>
      </c>
      <c r="B20" s="136" t="s">
        <v>368</v>
      </c>
      <c r="C20" s="139">
        <v>109063</v>
      </c>
      <c r="D20" s="139">
        <v>36596</v>
      </c>
      <c r="E20" s="139">
        <v>806331</v>
      </c>
      <c r="F20" s="139">
        <f t="shared" si="0"/>
        <v>951990</v>
      </c>
    </row>
    <row r="21" spans="1:6" ht="15.75" x14ac:dyDescent="0.25">
      <c r="A21" s="136" t="s">
        <v>369</v>
      </c>
      <c r="B21" s="136" t="s">
        <v>370</v>
      </c>
      <c r="C21" s="139">
        <v>271500</v>
      </c>
      <c r="D21" s="139">
        <v>0</v>
      </c>
      <c r="E21" s="139">
        <v>879958</v>
      </c>
      <c r="F21" s="139">
        <f t="shared" si="0"/>
        <v>1151458</v>
      </c>
    </row>
    <row r="22" spans="1:6" ht="15.75" x14ac:dyDescent="0.25">
      <c r="A22" s="136" t="s">
        <v>371</v>
      </c>
      <c r="B22" s="136" t="s">
        <v>372</v>
      </c>
      <c r="C22" s="139">
        <v>36508</v>
      </c>
      <c r="D22" s="139">
        <v>0</v>
      </c>
      <c r="E22" s="139">
        <v>510100</v>
      </c>
      <c r="F22" s="139">
        <f t="shared" si="0"/>
        <v>546608</v>
      </c>
    </row>
    <row r="23" spans="1:6" ht="15.75" x14ac:dyDescent="0.25">
      <c r="A23" s="136" t="s">
        <v>373</v>
      </c>
      <c r="B23" s="136" t="s">
        <v>374</v>
      </c>
      <c r="C23" s="139">
        <v>136537</v>
      </c>
      <c r="D23" s="139">
        <v>65358</v>
      </c>
      <c r="E23" s="139">
        <v>1932621</v>
      </c>
      <c r="F23" s="139">
        <f t="shared" si="0"/>
        <v>2134516</v>
      </c>
    </row>
    <row r="24" spans="1:6" ht="15.75" x14ac:dyDescent="0.25">
      <c r="A24" s="136" t="s">
        <v>375</v>
      </c>
      <c r="B24" s="136" t="s">
        <v>376</v>
      </c>
      <c r="C24" s="139">
        <v>65271</v>
      </c>
      <c r="D24" s="139">
        <v>0</v>
      </c>
      <c r="E24" s="139">
        <v>495953</v>
      </c>
      <c r="F24" s="139">
        <f t="shared" si="0"/>
        <v>561224</v>
      </c>
    </row>
    <row r="25" spans="1:6" ht="15.75" x14ac:dyDescent="0.25">
      <c r="A25" s="136" t="s">
        <v>377</v>
      </c>
      <c r="B25" s="136" t="s">
        <v>378</v>
      </c>
      <c r="C25" s="139">
        <v>406314</v>
      </c>
      <c r="D25" s="139">
        <v>33012</v>
      </c>
      <c r="E25" s="139">
        <v>1537446</v>
      </c>
      <c r="F25" s="139">
        <f t="shared" si="0"/>
        <v>1976772</v>
      </c>
    </row>
    <row r="26" spans="1:6" ht="15.75" x14ac:dyDescent="0.25">
      <c r="A26" s="136" t="s">
        <v>379</v>
      </c>
      <c r="B26" s="136" t="s">
        <v>380</v>
      </c>
      <c r="C26" s="139">
        <v>263118</v>
      </c>
      <c r="D26" s="139">
        <v>37056</v>
      </c>
      <c r="E26" s="139">
        <v>948599</v>
      </c>
      <c r="F26" s="139">
        <f t="shared" si="0"/>
        <v>1248773</v>
      </c>
    </row>
    <row r="27" spans="1:6" ht="15.75" x14ac:dyDescent="0.25">
      <c r="A27" s="136" t="s">
        <v>381</v>
      </c>
      <c r="B27" s="136" t="s">
        <v>382</v>
      </c>
      <c r="C27" s="139">
        <v>316335</v>
      </c>
      <c r="D27" s="139">
        <v>172009</v>
      </c>
      <c r="E27" s="139">
        <v>2509666</v>
      </c>
      <c r="F27" s="139">
        <f t="shared" si="0"/>
        <v>2998010</v>
      </c>
    </row>
    <row r="28" spans="1:6" ht="15.75" x14ac:dyDescent="0.25">
      <c r="A28" s="136" t="s">
        <v>383</v>
      </c>
      <c r="B28" s="136" t="s">
        <v>384</v>
      </c>
      <c r="C28" s="139">
        <v>945929</v>
      </c>
      <c r="D28" s="139">
        <v>726187</v>
      </c>
      <c r="E28" s="139">
        <v>9872966</v>
      </c>
      <c r="F28" s="139">
        <f t="shared" si="0"/>
        <v>11545082</v>
      </c>
    </row>
    <row r="29" spans="1:6" ht="15.75" x14ac:dyDescent="0.25">
      <c r="A29" s="136" t="s">
        <v>385</v>
      </c>
      <c r="B29" s="136" t="s">
        <v>386</v>
      </c>
      <c r="C29" s="139">
        <v>382580</v>
      </c>
      <c r="D29" s="139">
        <v>166617</v>
      </c>
      <c r="E29" s="139">
        <v>1264060</v>
      </c>
      <c r="F29" s="139">
        <f t="shared" si="0"/>
        <v>1813257</v>
      </c>
    </row>
    <row r="30" spans="1:6" ht="15.75" x14ac:dyDescent="0.25">
      <c r="A30" s="136" t="s">
        <v>387</v>
      </c>
      <c r="B30" s="136" t="s">
        <v>388</v>
      </c>
      <c r="C30" s="139">
        <v>102173</v>
      </c>
      <c r="D30" s="139">
        <v>18976</v>
      </c>
      <c r="E30" s="139">
        <v>2203696</v>
      </c>
      <c r="F30" s="139">
        <f t="shared" si="0"/>
        <v>2324845</v>
      </c>
    </row>
    <row r="31" spans="1:6" ht="15.75" x14ac:dyDescent="0.25">
      <c r="A31" s="136" t="s">
        <v>389</v>
      </c>
      <c r="B31" s="136" t="s">
        <v>390</v>
      </c>
      <c r="C31" s="139">
        <v>333194</v>
      </c>
      <c r="D31" s="139">
        <v>133393</v>
      </c>
      <c r="E31" s="139">
        <v>2605785</v>
      </c>
      <c r="F31" s="139">
        <f t="shared" si="0"/>
        <v>3072372</v>
      </c>
    </row>
    <row r="32" spans="1:6" ht="15.75" x14ac:dyDescent="0.25">
      <c r="A32" s="136" t="s">
        <v>391</v>
      </c>
      <c r="B32" s="136" t="s">
        <v>392</v>
      </c>
      <c r="C32" s="139">
        <v>1125274</v>
      </c>
      <c r="D32" s="139">
        <v>100172</v>
      </c>
      <c r="E32" s="139">
        <v>3149223</v>
      </c>
      <c r="F32" s="139">
        <f t="shared" si="0"/>
        <v>4374669</v>
      </c>
    </row>
    <row r="33" spans="1:6" ht="15.75" x14ac:dyDescent="0.25">
      <c r="A33" s="136" t="s">
        <v>393</v>
      </c>
      <c r="B33" s="136" t="s">
        <v>394</v>
      </c>
      <c r="C33" s="139">
        <v>81257</v>
      </c>
      <c r="D33" s="139">
        <v>42020</v>
      </c>
      <c r="E33" s="139">
        <v>891750</v>
      </c>
      <c r="F33" s="139">
        <f t="shared" si="0"/>
        <v>1015027</v>
      </c>
    </row>
    <row r="34" spans="1:6" ht="15.75" x14ac:dyDescent="0.25">
      <c r="A34" s="136" t="s">
        <v>395</v>
      </c>
      <c r="B34" s="136" t="s">
        <v>396</v>
      </c>
      <c r="C34" s="139">
        <v>373304</v>
      </c>
      <c r="D34" s="139">
        <v>92092</v>
      </c>
      <c r="E34" s="139">
        <v>2174498</v>
      </c>
      <c r="F34" s="139">
        <f t="shared" si="0"/>
        <v>2639894</v>
      </c>
    </row>
    <row r="35" spans="1:6" ht="15.75" x14ac:dyDescent="0.25">
      <c r="A35" s="136" t="s">
        <v>397</v>
      </c>
      <c r="B35" s="136" t="s">
        <v>398</v>
      </c>
      <c r="C35" s="139">
        <v>1477358</v>
      </c>
      <c r="D35" s="139">
        <v>226342</v>
      </c>
      <c r="E35" s="139">
        <v>5352254</v>
      </c>
      <c r="F35" s="139">
        <f t="shared" si="0"/>
        <v>7055954</v>
      </c>
    </row>
    <row r="36" spans="1:6" ht="15.75" x14ac:dyDescent="0.25">
      <c r="A36" s="136" t="s">
        <v>399</v>
      </c>
      <c r="B36" s="136" t="s">
        <v>400</v>
      </c>
      <c r="C36" s="139">
        <v>614891</v>
      </c>
      <c r="D36" s="139">
        <v>230868</v>
      </c>
      <c r="E36" s="139">
        <v>4310722</v>
      </c>
      <c r="F36" s="139">
        <f t="shared" si="0"/>
        <v>5156481</v>
      </c>
    </row>
    <row r="37" spans="1:6" ht="15.75" x14ac:dyDescent="0.25">
      <c r="A37" s="136" t="s">
        <v>401</v>
      </c>
      <c r="B37" s="136" t="s">
        <v>402</v>
      </c>
      <c r="C37" s="139">
        <v>1182216</v>
      </c>
      <c r="D37" s="139">
        <v>294739</v>
      </c>
      <c r="E37" s="139">
        <v>3640060</v>
      </c>
      <c r="F37" s="139">
        <f t="shared" si="0"/>
        <v>5117015</v>
      </c>
    </row>
    <row r="38" spans="1:6" ht="15.75" x14ac:dyDescent="0.25">
      <c r="A38" s="136" t="s">
        <v>403</v>
      </c>
      <c r="B38" s="136" t="s">
        <v>404</v>
      </c>
      <c r="C38" s="139">
        <v>299958</v>
      </c>
      <c r="D38" s="139">
        <v>194545</v>
      </c>
      <c r="E38" s="139">
        <v>2496174</v>
      </c>
      <c r="F38" s="139">
        <f t="shared" si="0"/>
        <v>2990677</v>
      </c>
    </row>
    <row r="39" spans="1:6" ht="15.75" x14ac:dyDescent="0.25">
      <c r="A39" s="136" t="s">
        <v>405</v>
      </c>
      <c r="B39" s="136" t="s">
        <v>406</v>
      </c>
      <c r="C39" s="139">
        <v>0</v>
      </c>
      <c r="D39" s="139">
        <v>44227</v>
      </c>
      <c r="E39" s="139">
        <v>467562</v>
      </c>
      <c r="F39" s="139">
        <f t="shared" si="0"/>
        <v>511789</v>
      </c>
    </row>
    <row r="40" spans="1:6" ht="15.75" x14ac:dyDescent="0.25">
      <c r="A40" s="136" t="s">
        <v>407</v>
      </c>
      <c r="B40" s="136" t="s">
        <v>408</v>
      </c>
      <c r="C40" s="139">
        <v>260290</v>
      </c>
      <c r="D40" s="139">
        <v>0</v>
      </c>
      <c r="E40" s="139">
        <v>1195999</v>
      </c>
      <c r="F40" s="139">
        <f t="shared" si="0"/>
        <v>1456289</v>
      </c>
    </row>
    <row r="41" spans="1:6" ht="15.75" x14ac:dyDescent="0.25">
      <c r="A41" s="136" t="s">
        <v>409</v>
      </c>
      <c r="B41" s="136" t="s">
        <v>410</v>
      </c>
      <c r="C41" s="139">
        <v>16650</v>
      </c>
      <c r="D41" s="139">
        <v>20588</v>
      </c>
      <c r="E41" s="139">
        <v>200104</v>
      </c>
      <c r="F41" s="139">
        <f t="shared" si="0"/>
        <v>237342</v>
      </c>
    </row>
    <row r="42" spans="1:6" ht="15.75" x14ac:dyDescent="0.25">
      <c r="A42" s="136" t="s">
        <v>411</v>
      </c>
      <c r="B42" s="136" t="s">
        <v>412</v>
      </c>
      <c r="C42" s="139">
        <v>187809</v>
      </c>
      <c r="D42" s="139">
        <v>107487</v>
      </c>
      <c r="E42" s="139">
        <v>1281844</v>
      </c>
      <c r="F42" s="139">
        <f t="shared" si="0"/>
        <v>1577140</v>
      </c>
    </row>
    <row r="43" spans="1:6" ht="15.75" x14ac:dyDescent="0.25">
      <c r="A43" s="136" t="s">
        <v>413</v>
      </c>
      <c r="B43" s="136" t="s">
        <v>414</v>
      </c>
      <c r="C43" s="139">
        <v>70033</v>
      </c>
      <c r="D43" s="139">
        <v>0</v>
      </c>
      <c r="E43" s="139">
        <v>644305</v>
      </c>
      <c r="F43" s="139">
        <f t="shared" si="0"/>
        <v>714338</v>
      </c>
    </row>
    <row r="44" spans="1:6" ht="15.75" x14ac:dyDescent="0.25">
      <c r="A44" s="136" t="s">
        <v>415</v>
      </c>
      <c r="B44" s="136" t="s">
        <v>416</v>
      </c>
      <c r="C44" s="139">
        <v>249874</v>
      </c>
      <c r="D44" s="139">
        <v>277903</v>
      </c>
      <c r="E44" s="139">
        <v>1252957</v>
      </c>
      <c r="F44" s="139">
        <f t="shared" si="0"/>
        <v>1780734</v>
      </c>
    </row>
    <row r="45" spans="1:6" ht="15.75" x14ac:dyDescent="0.25">
      <c r="A45" s="136" t="s">
        <v>417</v>
      </c>
      <c r="B45" s="136" t="s">
        <v>418</v>
      </c>
      <c r="C45" s="139">
        <v>369138</v>
      </c>
      <c r="D45" s="139">
        <v>127589</v>
      </c>
      <c r="E45" s="139">
        <v>2987223</v>
      </c>
      <c r="F45" s="139">
        <f t="shared" si="0"/>
        <v>3483950</v>
      </c>
    </row>
    <row r="46" spans="1:6" ht="15.75" x14ac:dyDescent="0.25">
      <c r="A46" s="136" t="s">
        <v>419</v>
      </c>
      <c r="B46" s="136" t="s">
        <v>420</v>
      </c>
      <c r="C46" s="139">
        <v>301124</v>
      </c>
      <c r="D46" s="139">
        <v>380514</v>
      </c>
      <c r="E46" s="139">
        <v>1730001</v>
      </c>
      <c r="F46" s="139">
        <f t="shared" si="0"/>
        <v>2411639</v>
      </c>
    </row>
    <row r="47" spans="1:6" ht="15.75" x14ac:dyDescent="0.25">
      <c r="A47" s="136" t="s">
        <v>421</v>
      </c>
      <c r="B47" s="136" t="s">
        <v>422</v>
      </c>
      <c r="C47" s="139">
        <v>162525</v>
      </c>
      <c r="D47" s="139">
        <v>105115</v>
      </c>
      <c r="E47" s="139">
        <v>529182</v>
      </c>
      <c r="F47" s="139">
        <f t="shared" si="0"/>
        <v>796822</v>
      </c>
    </row>
    <row r="48" spans="1:6" ht="15.75" x14ac:dyDescent="0.25">
      <c r="A48" s="136" t="s">
        <v>423</v>
      </c>
      <c r="B48" s="136" t="s">
        <v>424</v>
      </c>
      <c r="C48" s="139">
        <v>158010</v>
      </c>
      <c r="D48" s="139">
        <v>132307</v>
      </c>
      <c r="E48" s="139">
        <v>1049312</v>
      </c>
      <c r="F48" s="139">
        <f t="shared" si="0"/>
        <v>1339629</v>
      </c>
    </row>
    <row r="49" spans="1:6" ht="15.75" x14ac:dyDescent="0.25">
      <c r="A49" s="136" t="s">
        <v>425</v>
      </c>
      <c r="B49" s="136" t="s">
        <v>426</v>
      </c>
      <c r="C49" s="139">
        <v>160775</v>
      </c>
      <c r="D49" s="139">
        <v>290795</v>
      </c>
      <c r="E49" s="139">
        <v>2056733</v>
      </c>
      <c r="F49" s="139">
        <f t="shared" si="0"/>
        <v>2508303</v>
      </c>
    </row>
    <row r="50" spans="1:6" ht="15.75" x14ac:dyDescent="0.25">
      <c r="A50" s="136" t="s">
        <v>427</v>
      </c>
      <c r="B50" s="136" t="s">
        <v>428</v>
      </c>
      <c r="C50" s="139">
        <v>846250</v>
      </c>
      <c r="D50" s="139">
        <v>281141</v>
      </c>
      <c r="E50" s="139">
        <v>4221505</v>
      </c>
      <c r="F50" s="139">
        <f t="shared" si="0"/>
        <v>5348896</v>
      </c>
    </row>
    <row r="51" spans="1:6" ht="15.75" x14ac:dyDescent="0.25">
      <c r="A51" s="136" t="s">
        <v>429</v>
      </c>
      <c r="B51" s="136" t="s">
        <v>430</v>
      </c>
      <c r="C51" s="139">
        <v>874558</v>
      </c>
      <c r="D51" s="139">
        <v>0</v>
      </c>
      <c r="E51" s="139">
        <v>4167127</v>
      </c>
      <c r="F51" s="139">
        <f t="shared" si="0"/>
        <v>5041685</v>
      </c>
    </row>
    <row r="52" spans="1:6" ht="15.75" x14ac:dyDescent="0.25">
      <c r="A52" s="136" t="s">
        <v>431</v>
      </c>
      <c r="B52" s="136" t="s">
        <v>432</v>
      </c>
      <c r="C52" s="139">
        <v>127910</v>
      </c>
      <c r="D52" s="139">
        <v>0</v>
      </c>
      <c r="E52" s="139">
        <v>870612</v>
      </c>
      <c r="F52" s="139">
        <f t="shared" si="0"/>
        <v>998522</v>
      </c>
    </row>
    <row r="53" spans="1:6" ht="15.75" x14ac:dyDescent="0.25">
      <c r="A53" s="136" t="s">
        <v>433</v>
      </c>
      <c r="B53" s="136" t="s">
        <v>434</v>
      </c>
      <c r="C53" s="139">
        <v>206578</v>
      </c>
      <c r="D53" s="139">
        <v>0</v>
      </c>
      <c r="E53" s="139">
        <v>1138053</v>
      </c>
      <c r="F53" s="139">
        <f t="shared" si="0"/>
        <v>1344631</v>
      </c>
    </row>
    <row r="54" spans="1:6" ht="15.75" x14ac:dyDescent="0.25">
      <c r="A54" s="136" t="s">
        <v>435</v>
      </c>
      <c r="B54" s="136" t="s">
        <v>436</v>
      </c>
      <c r="C54" s="139">
        <v>130578</v>
      </c>
      <c r="D54" s="139">
        <v>0</v>
      </c>
      <c r="E54" s="139">
        <v>954642</v>
      </c>
      <c r="F54" s="139">
        <f t="shared" si="0"/>
        <v>1085220</v>
      </c>
    </row>
    <row r="55" spans="1:6" ht="15.75" x14ac:dyDescent="0.25">
      <c r="A55" s="136" t="s">
        <v>437</v>
      </c>
      <c r="B55" s="136" t="s">
        <v>438</v>
      </c>
      <c r="C55" s="139">
        <v>218724</v>
      </c>
      <c r="D55" s="139">
        <v>0</v>
      </c>
      <c r="E55" s="139">
        <v>1228333</v>
      </c>
      <c r="F55" s="139">
        <f t="shared" si="0"/>
        <v>1447057</v>
      </c>
    </row>
    <row r="56" spans="1:6" ht="15.75" x14ac:dyDescent="0.25">
      <c r="A56" s="136" t="s">
        <v>439</v>
      </c>
      <c r="B56" s="136" t="s">
        <v>440</v>
      </c>
      <c r="C56" s="139">
        <v>197940</v>
      </c>
      <c r="D56" s="139">
        <v>0</v>
      </c>
      <c r="E56" s="139">
        <v>1884072</v>
      </c>
      <c r="F56" s="139">
        <f t="shared" si="0"/>
        <v>2082012</v>
      </c>
    </row>
    <row r="57" spans="1:6" ht="15.75" x14ac:dyDescent="0.25">
      <c r="A57" s="136" t="s">
        <v>441</v>
      </c>
      <c r="B57" s="136" t="s">
        <v>442</v>
      </c>
      <c r="C57" s="139">
        <v>74376</v>
      </c>
      <c r="D57" s="139">
        <v>0</v>
      </c>
      <c r="E57" s="139">
        <v>1309146</v>
      </c>
      <c r="F57" s="139">
        <f t="shared" si="0"/>
        <v>1383522</v>
      </c>
    </row>
    <row r="58" spans="1:6" ht="15.75" x14ac:dyDescent="0.25">
      <c r="A58" s="136" t="s">
        <v>443</v>
      </c>
      <c r="B58" s="136" t="s">
        <v>444</v>
      </c>
      <c r="C58" s="139">
        <v>168675</v>
      </c>
      <c r="D58" s="139">
        <v>58629</v>
      </c>
      <c r="E58" s="139">
        <v>993905</v>
      </c>
      <c r="F58" s="139">
        <f t="shared" si="0"/>
        <v>1221209</v>
      </c>
    </row>
    <row r="59" spans="1:6" ht="15.75" x14ac:dyDescent="0.25">
      <c r="A59" s="136" t="s">
        <v>445</v>
      </c>
      <c r="B59" s="136" t="s">
        <v>446</v>
      </c>
      <c r="C59" s="139">
        <v>173979</v>
      </c>
      <c r="D59" s="139">
        <v>65904</v>
      </c>
      <c r="E59" s="139">
        <v>884329</v>
      </c>
      <c r="F59" s="139">
        <f t="shared" si="0"/>
        <v>1124212</v>
      </c>
    </row>
    <row r="60" spans="1:6" ht="15.75" x14ac:dyDescent="0.25">
      <c r="A60" s="136" t="s">
        <v>447</v>
      </c>
      <c r="B60" s="136" t="s">
        <v>448</v>
      </c>
      <c r="C60" s="139">
        <v>418840</v>
      </c>
      <c r="D60" s="139">
        <v>53453</v>
      </c>
      <c r="E60" s="139">
        <v>1290365</v>
      </c>
      <c r="F60" s="139">
        <f t="shared" si="0"/>
        <v>1762658</v>
      </c>
    </row>
    <row r="61" spans="1:6" ht="15.75" x14ac:dyDescent="0.25">
      <c r="A61" s="136" t="s">
        <v>449</v>
      </c>
      <c r="B61" s="136" t="s">
        <v>450</v>
      </c>
      <c r="C61" s="139">
        <v>110875</v>
      </c>
      <c r="D61" s="139">
        <v>0</v>
      </c>
      <c r="E61" s="139">
        <v>395567</v>
      </c>
      <c r="F61" s="139">
        <f t="shared" si="0"/>
        <v>506442</v>
      </c>
    </row>
    <row r="62" spans="1:6" ht="15.75" x14ac:dyDescent="0.25">
      <c r="A62" s="136" t="s">
        <v>451</v>
      </c>
      <c r="B62" s="136" t="s">
        <v>452</v>
      </c>
      <c r="C62" s="139">
        <v>180316</v>
      </c>
      <c r="D62" s="139">
        <v>107203</v>
      </c>
      <c r="E62" s="139">
        <v>925009</v>
      </c>
      <c r="F62" s="139">
        <f t="shared" si="0"/>
        <v>1212528</v>
      </c>
    </row>
    <row r="63" spans="1:6" ht="15.75" x14ac:dyDescent="0.25">
      <c r="A63" s="136" t="s">
        <v>453</v>
      </c>
      <c r="B63" s="136" t="s">
        <v>454</v>
      </c>
      <c r="C63" s="139">
        <v>52418</v>
      </c>
      <c r="D63" s="139">
        <v>0</v>
      </c>
      <c r="E63" s="139">
        <v>431049</v>
      </c>
      <c r="F63" s="139">
        <f t="shared" si="0"/>
        <v>483467</v>
      </c>
    </row>
    <row r="64" spans="1:6" ht="15.75" x14ac:dyDescent="0.25">
      <c r="A64" s="136" t="s">
        <v>455</v>
      </c>
      <c r="B64" s="136" t="s">
        <v>456</v>
      </c>
      <c r="C64" s="139">
        <v>566220</v>
      </c>
      <c r="D64" s="139">
        <v>467361</v>
      </c>
      <c r="E64" s="139">
        <v>3473999</v>
      </c>
      <c r="F64" s="139">
        <f t="shared" si="0"/>
        <v>4507580</v>
      </c>
    </row>
    <row r="65" spans="1:6" ht="15.75" x14ac:dyDescent="0.25">
      <c r="A65" s="136" t="s">
        <v>457</v>
      </c>
      <c r="B65" s="136" t="s">
        <v>458</v>
      </c>
      <c r="C65" s="139">
        <v>244170</v>
      </c>
      <c r="D65" s="139">
        <v>17823</v>
      </c>
      <c r="E65" s="139">
        <v>390640</v>
      </c>
      <c r="F65" s="139">
        <f t="shared" si="0"/>
        <v>652633</v>
      </c>
    </row>
    <row r="66" spans="1:6" ht="15.75" x14ac:dyDescent="0.25">
      <c r="A66" s="136" t="s">
        <v>459</v>
      </c>
      <c r="B66" s="136" t="s">
        <v>460</v>
      </c>
      <c r="C66" s="139">
        <v>167157</v>
      </c>
      <c r="D66" s="139">
        <v>226638</v>
      </c>
      <c r="E66" s="139">
        <v>736838</v>
      </c>
      <c r="F66" s="139">
        <f t="shared" si="0"/>
        <v>1130633</v>
      </c>
    </row>
    <row r="67" spans="1:6" ht="15.75" x14ac:dyDescent="0.25">
      <c r="A67" s="136" t="s">
        <v>461</v>
      </c>
      <c r="B67" s="136" t="s">
        <v>462</v>
      </c>
      <c r="C67" s="139">
        <v>540231</v>
      </c>
      <c r="D67" s="139">
        <v>164710</v>
      </c>
      <c r="E67" s="139">
        <v>1760910</v>
      </c>
      <c r="F67" s="139">
        <f t="shared" si="0"/>
        <v>2465851</v>
      </c>
    </row>
    <row r="68" spans="1:6" ht="15.75" x14ac:dyDescent="0.25">
      <c r="A68" s="136" t="s">
        <v>463</v>
      </c>
      <c r="B68" s="136" t="s">
        <v>464</v>
      </c>
      <c r="C68" s="139">
        <v>79560</v>
      </c>
      <c r="D68" s="139">
        <v>121563</v>
      </c>
      <c r="E68" s="139">
        <v>545926</v>
      </c>
      <c r="F68" s="139">
        <f t="shared" ref="F68:F131" si="1">SUM(C68:E68)</f>
        <v>747049</v>
      </c>
    </row>
    <row r="69" spans="1:6" ht="15.75" x14ac:dyDescent="0.25">
      <c r="A69" s="136" t="s">
        <v>465</v>
      </c>
      <c r="B69" s="136" t="s">
        <v>466</v>
      </c>
      <c r="C69" s="139">
        <v>59209</v>
      </c>
      <c r="D69" s="139">
        <v>25238</v>
      </c>
      <c r="E69" s="139">
        <v>919594</v>
      </c>
      <c r="F69" s="139">
        <f t="shared" si="1"/>
        <v>1004041</v>
      </c>
    </row>
    <row r="70" spans="1:6" ht="15.75" x14ac:dyDescent="0.25">
      <c r="A70" s="136" t="s">
        <v>467</v>
      </c>
      <c r="B70" s="136" t="s">
        <v>468</v>
      </c>
      <c r="C70" s="139">
        <v>1042136</v>
      </c>
      <c r="D70" s="139">
        <v>1153738</v>
      </c>
      <c r="E70" s="139">
        <v>6608728</v>
      </c>
      <c r="F70" s="139">
        <f t="shared" si="1"/>
        <v>8804602</v>
      </c>
    </row>
    <row r="71" spans="1:6" ht="15.75" x14ac:dyDescent="0.25">
      <c r="A71" s="136" t="s">
        <v>469</v>
      </c>
      <c r="B71" s="136" t="s">
        <v>470</v>
      </c>
      <c r="C71" s="139">
        <v>395591</v>
      </c>
      <c r="D71" s="139">
        <v>58282</v>
      </c>
      <c r="E71" s="139">
        <v>1382205</v>
      </c>
      <c r="F71" s="139">
        <f t="shared" si="1"/>
        <v>1836078</v>
      </c>
    </row>
    <row r="72" spans="1:6" ht="15.75" x14ac:dyDescent="0.25">
      <c r="A72" s="136" t="s">
        <v>471</v>
      </c>
      <c r="B72" s="136" t="s">
        <v>472</v>
      </c>
      <c r="C72" s="139">
        <v>368312</v>
      </c>
      <c r="D72" s="139">
        <v>19726</v>
      </c>
      <c r="E72" s="139">
        <v>1474437</v>
      </c>
      <c r="F72" s="139">
        <f t="shared" si="1"/>
        <v>1862475</v>
      </c>
    </row>
    <row r="73" spans="1:6" ht="15.75" x14ac:dyDescent="0.25">
      <c r="A73" s="136" t="s">
        <v>473</v>
      </c>
      <c r="B73" s="136" t="s">
        <v>474</v>
      </c>
      <c r="C73" s="139">
        <v>19752</v>
      </c>
      <c r="D73" s="139">
        <v>0</v>
      </c>
      <c r="E73" s="139">
        <v>726579</v>
      </c>
      <c r="F73" s="139">
        <f t="shared" si="1"/>
        <v>746331</v>
      </c>
    </row>
    <row r="74" spans="1:6" ht="15.75" x14ac:dyDescent="0.25">
      <c r="A74" s="136" t="s">
        <v>475</v>
      </c>
      <c r="B74" s="136" t="s">
        <v>476</v>
      </c>
      <c r="C74" s="139">
        <v>21612</v>
      </c>
      <c r="D74" s="139">
        <v>0</v>
      </c>
      <c r="E74" s="139">
        <v>573900</v>
      </c>
      <c r="F74" s="139">
        <f t="shared" si="1"/>
        <v>595512</v>
      </c>
    </row>
    <row r="75" spans="1:6" ht="15.75" x14ac:dyDescent="0.25">
      <c r="A75" s="136" t="s">
        <v>477</v>
      </c>
      <c r="B75" s="136" t="s">
        <v>478</v>
      </c>
      <c r="C75" s="139">
        <v>170163</v>
      </c>
      <c r="D75" s="139">
        <v>80440</v>
      </c>
      <c r="E75" s="139">
        <v>1129115</v>
      </c>
      <c r="F75" s="139">
        <f t="shared" si="1"/>
        <v>1379718</v>
      </c>
    </row>
    <row r="76" spans="1:6" ht="15.75" x14ac:dyDescent="0.25">
      <c r="A76" s="136" t="s">
        <v>479</v>
      </c>
      <c r="B76" s="136" t="s">
        <v>480</v>
      </c>
      <c r="C76" s="139">
        <v>793279</v>
      </c>
      <c r="D76" s="139">
        <v>0</v>
      </c>
      <c r="E76" s="139">
        <v>9675763</v>
      </c>
      <c r="F76" s="139">
        <f t="shared" si="1"/>
        <v>10469042</v>
      </c>
    </row>
    <row r="77" spans="1:6" ht="15.75" x14ac:dyDescent="0.25">
      <c r="A77" s="136" t="s">
        <v>481</v>
      </c>
      <c r="B77" s="136" t="s">
        <v>482</v>
      </c>
      <c r="C77" s="139">
        <v>624318</v>
      </c>
      <c r="D77" s="139">
        <v>0</v>
      </c>
      <c r="E77" s="139">
        <v>3797847</v>
      </c>
      <c r="F77" s="139">
        <f t="shared" si="1"/>
        <v>4422165</v>
      </c>
    </row>
    <row r="78" spans="1:6" ht="15.75" x14ac:dyDescent="0.25">
      <c r="A78" s="136" t="s">
        <v>483</v>
      </c>
      <c r="B78" s="136" t="s">
        <v>484</v>
      </c>
      <c r="C78" s="139">
        <v>307222</v>
      </c>
      <c r="D78" s="139">
        <v>0</v>
      </c>
      <c r="E78" s="139">
        <v>1108445</v>
      </c>
      <c r="F78" s="139">
        <f t="shared" si="1"/>
        <v>1415667</v>
      </c>
    </row>
    <row r="79" spans="1:6" ht="15.75" x14ac:dyDescent="0.25">
      <c r="A79" s="136" t="s">
        <v>485</v>
      </c>
      <c r="B79" s="136" t="s">
        <v>486</v>
      </c>
      <c r="C79" s="139">
        <v>60372</v>
      </c>
      <c r="D79" s="139">
        <v>23314</v>
      </c>
      <c r="E79" s="139">
        <v>1053902</v>
      </c>
      <c r="F79" s="139">
        <f t="shared" si="1"/>
        <v>1137588</v>
      </c>
    </row>
    <row r="80" spans="1:6" ht="15.75" x14ac:dyDescent="0.25">
      <c r="A80" s="136" t="s">
        <v>487</v>
      </c>
      <c r="B80" s="136" t="s">
        <v>488</v>
      </c>
      <c r="C80" s="139">
        <v>170696</v>
      </c>
      <c r="D80" s="139">
        <v>0</v>
      </c>
      <c r="E80" s="139">
        <v>958406</v>
      </c>
      <c r="F80" s="139">
        <f t="shared" si="1"/>
        <v>1129102</v>
      </c>
    </row>
    <row r="81" spans="1:6" ht="15.75" x14ac:dyDescent="0.25">
      <c r="A81" s="136" t="s">
        <v>489</v>
      </c>
      <c r="B81" s="136" t="s">
        <v>490</v>
      </c>
      <c r="C81" s="139">
        <v>281961</v>
      </c>
      <c r="D81" s="139">
        <v>138336</v>
      </c>
      <c r="E81" s="139">
        <v>1599920</v>
      </c>
      <c r="F81" s="139">
        <f t="shared" si="1"/>
        <v>2020217</v>
      </c>
    </row>
    <row r="82" spans="1:6" ht="15.75" x14ac:dyDescent="0.25">
      <c r="A82" s="136" t="s">
        <v>491</v>
      </c>
      <c r="B82" s="136" t="s">
        <v>492</v>
      </c>
      <c r="C82" s="139">
        <v>192720</v>
      </c>
      <c r="D82" s="139">
        <v>222215</v>
      </c>
      <c r="E82" s="139">
        <v>1184697</v>
      </c>
      <c r="F82" s="139">
        <f t="shared" si="1"/>
        <v>1599632</v>
      </c>
    </row>
    <row r="83" spans="1:6" ht="15.75" x14ac:dyDescent="0.25">
      <c r="A83" s="136" t="s">
        <v>493</v>
      </c>
      <c r="B83" s="136" t="s">
        <v>494</v>
      </c>
      <c r="C83" s="139">
        <v>390447</v>
      </c>
      <c r="D83" s="139">
        <v>391962</v>
      </c>
      <c r="E83" s="139">
        <v>2622557</v>
      </c>
      <c r="F83" s="139">
        <f t="shared" si="1"/>
        <v>3404966</v>
      </c>
    </row>
    <row r="84" spans="1:6" ht="15.75" x14ac:dyDescent="0.25">
      <c r="A84" s="136" t="s">
        <v>495</v>
      </c>
      <c r="B84" s="136" t="s">
        <v>496</v>
      </c>
      <c r="C84" s="139">
        <v>13397</v>
      </c>
      <c r="D84" s="139">
        <v>70573</v>
      </c>
      <c r="E84" s="139">
        <v>542409</v>
      </c>
      <c r="F84" s="139">
        <f t="shared" si="1"/>
        <v>626379</v>
      </c>
    </row>
    <row r="85" spans="1:6" ht="15.75" x14ac:dyDescent="0.25">
      <c r="A85" s="136" t="s">
        <v>497</v>
      </c>
      <c r="B85" s="136" t="s">
        <v>498</v>
      </c>
      <c r="C85" s="139">
        <v>100216</v>
      </c>
      <c r="D85" s="139">
        <v>36285</v>
      </c>
      <c r="E85" s="139">
        <v>1207245</v>
      </c>
      <c r="F85" s="139">
        <f t="shared" si="1"/>
        <v>1343746</v>
      </c>
    </row>
    <row r="86" spans="1:6" ht="15.75" x14ac:dyDescent="0.25">
      <c r="A86" s="136" t="s">
        <v>499</v>
      </c>
      <c r="B86" s="136" t="s">
        <v>500</v>
      </c>
      <c r="C86" s="139">
        <v>267971</v>
      </c>
      <c r="D86" s="139">
        <v>88044</v>
      </c>
      <c r="E86" s="139">
        <v>4053005</v>
      </c>
      <c r="F86" s="139">
        <f t="shared" si="1"/>
        <v>4409020</v>
      </c>
    </row>
    <row r="87" spans="1:6" ht="15.75" x14ac:dyDescent="0.25">
      <c r="A87" s="136" t="s">
        <v>501</v>
      </c>
      <c r="B87" s="136" t="s">
        <v>502</v>
      </c>
      <c r="C87" s="139">
        <v>87268</v>
      </c>
      <c r="D87" s="139">
        <v>0</v>
      </c>
      <c r="E87" s="139">
        <v>2348070</v>
      </c>
      <c r="F87" s="139">
        <f t="shared" si="1"/>
        <v>2435338</v>
      </c>
    </row>
    <row r="88" spans="1:6" ht="15.75" x14ac:dyDescent="0.25">
      <c r="A88" s="136" t="s">
        <v>503</v>
      </c>
      <c r="B88" s="136" t="s">
        <v>504</v>
      </c>
      <c r="C88" s="139">
        <v>357088</v>
      </c>
      <c r="D88" s="139">
        <v>27098</v>
      </c>
      <c r="E88" s="139">
        <v>2971375</v>
      </c>
      <c r="F88" s="139">
        <f t="shared" si="1"/>
        <v>3355561</v>
      </c>
    </row>
    <row r="89" spans="1:6" ht="15.75" x14ac:dyDescent="0.25">
      <c r="A89" s="136" t="s">
        <v>505</v>
      </c>
      <c r="B89" s="136" t="s">
        <v>506</v>
      </c>
      <c r="C89" s="139">
        <v>383276</v>
      </c>
      <c r="D89" s="139">
        <v>40959</v>
      </c>
      <c r="E89" s="139">
        <v>2497414</v>
      </c>
      <c r="F89" s="139">
        <f t="shared" si="1"/>
        <v>2921649</v>
      </c>
    </row>
    <row r="90" spans="1:6" ht="15.75" x14ac:dyDescent="0.25">
      <c r="A90" s="136" t="s">
        <v>507</v>
      </c>
      <c r="B90" s="136" t="s">
        <v>508</v>
      </c>
      <c r="C90" s="139">
        <v>65787</v>
      </c>
      <c r="D90" s="139">
        <v>0</v>
      </c>
      <c r="E90" s="139">
        <v>452884</v>
      </c>
      <c r="F90" s="139">
        <f t="shared" si="1"/>
        <v>518671</v>
      </c>
    </row>
    <row r="91" spans="1:6" ht="15.75" x14ac:dyDescent="0.25">
      <c r="A91" s="136" t="s">
        <v>509</v>
      </c>
      <c r="B91" s="136" t="s">
        <v>510</v>
      </c>
      <c r="C91" s="139">
        <v>218086</v>
      </c>
      <c r="D91" s="139">
        <v>0</v>
      </c>
      <c r="E91" s="139">
        <v>1833181</v>
      </c>
      <c r="F91" s="139">
        <f t="shared" si="1"/>
        <v>2051267</v>
      </c>
    </row>
    <row r="92" spans="1:6" ht="15.75" x14ac:dyDescent="0.25">
      <c r="A92" s="136" t="s">
        <v>511</v>
      </c>
      <c r="B92" s="136" t="s">
        <v>512</v>
      </c>
      <c r="C92" s="139">
        <v>487073</v>
      </c>
      <c r="D92" s="139">
        <v>0</v>
      </c>
      <c r="E92" s="139">
        <v>3958452</v>
      </c>
      <c r="F92" s="139">
        <f t="shared" si="1"/>
        <v>4445525</v>
      </c>
    </row>
    <row r="93" spans="1:6" ht="15.75" x14ac:dyDescent="0.25">
      <c r="A93" s="136" t="s">
        <v>513</v>
      </c>
      <c r="B93" s="136" t="s">
        <v>514</v>
      </c>
      <c r="C93" s="139">
        <v>381809</v>
      </c>
      <c r="D93" s="139">
        <v>14041</v>
      </c>
      <c r="E93" s="139">
        <v>3790878</v>
      </c>
      <c r="F93" s="139">
        <f t="shared" si="1"/>
        <v>4186728</v>
      </c>
    </row>
    <row r="94" spans="1:6" ht="15.75" x14ac:dyDescent="0.25">
      <c r="A94" s="136" t="s">
        <v>515</v>
      </c>
      <c r="B94" s="136" t="s">
        <v>516</v>
      </c>
      <c r="C94" s="139">
        <v>309456</v>
      </c>
      <c r="D94" s="139">
        <v>0</v>
      </c>
      <c r="E94" s="139">
        <v>3494239</v>
      </c>
      <c r="F94" s="139">
        <f t="shared" si="1"/>
        <v>3803695</v>
      </c>
    </row>
    <row r="95" spans="1:6" ht="15.75" x14ac:dyDescent="0.25">
      <c r="A95" s="136" t="s">
        <v>517</v>
      </c>
      <c r="B95" s="136" t="s">
        <v>518</v>
      </c>
      <c r="C95" s="139">
        <v>43656</v>
      </c>
      <c r="D95" s="139">
        <v>461536</v>
      </c>
      <c r="E95" s="139">
        <v>1379651</v>
      </c>
      <c r="F95" s="139">
        <f t="shared" si="1"/>
        <v>1884843</v>
      </c>
    </row>
    <row r="96" spans="1:6" ht="15.75" x14ac:dyDescent="0.25">
      <c r="A96" s="136" t="s">
        <v>519</v>
      </c>
      <c r="B96" s="136" t="s">
        <v>520</v>
      </c>
      <c r="C96" s="139">
        <v>0</v>
      </c>
      <c r="D96" s="139">
        <v>174468</v>
      </c>
      <c r="E96" s="139">
        <v>1018054</v>
      </c>
      <c r="F96" s="139">
        <f t="shared" si="1"/>
        <v>1192522</v>
      </c>
    </row>
    <row r="97" spans="1:6" ht="15.75" x14ac:dyDescent="0.25">
      <c r="A97" s="136" t="s">
        <v>521</v>
      </c>
      <c r="B97" s="136" t="s">
        <v>522</v>
      </c>
      <c r="C97" s="139">
        <v>19303</v>
      </c>
      <c r="D97" s="139">
        <v>200688</v>
      </c>
      <c r="E97" s="139">
        <v>848853</v>
      </c>
      <c r="F97" s="139">
        <f t="shared" si="1"/>
        <v>1068844</v>
      </c>
    </row>
    <row r="98" spans="1:6" ht="15.75" x14ac:dyDescent="0.25">
      <c r="A98" s="136" t="s">
        <v>523</v>
      </c>
      <c r="B98" s="136" t="s">
        <v>524</v>
      </c>
      <c r="C98" s="139">
        <v>138544</v>
      </c>
      <c r="D98" s="139">
        <v>573686</v>
      </c>
      <c r="E98" s="139">
        <v>3879717</v>
      </c>
      <c r="F98" s="139">
        <f t="shared" si="1"/>
        <v>4591947</v>
      </c>
    </row>
    <row r="99" spans="1:6" ht="15.75" x14ac:dyDescent="0.25">
      <c r="A99" s="136" t="s">
        <v>525</v>
      </c>
      <c r="B99" s="136" t="s">
        <v>526</v>
      </c>
      <c r="C99" s="139">
        <v>367763</v>
      </c>
      <c r="D99" s="139">
        <v>320068</v>
      </c>
      <c r="E99" s="139">
        <v>2000454</v>
      </c>
      <c r="F99" s="139">
        <f t="shared" si="1"/>
        <v>2688285</v>
      </c>
    </row>
    <row r="100" spans="1:6" ht="15.75" x14ac:dyDescent="0.25">
      <c r="A100" s="136" t="s">
        <v>527</v>
      </c>
      <c r="B100" s="136" t="s">
        <v>528</v>
      </c>
      <c r="C100" s="139">
        <v>4697</v>
      </c>
      <c r="D100" s="139">
        <v>42496</v>
      </c>
      <c r="E100" s="139">
        <v>340275</v>
      </c>
      <c r="F100" s="139">
        <f t="shared" si="1"/>
        <v>387468</v>
      </c>
    </row>
    <row r="101" spans="1:6" ht="15.75" x14ac:dyDescent="0.25">
      <c r="A101" s="136" t="s">
        <v>529</v>
      </c>
      <c r="B101" s="136" t="s">
        <v>530</v>
      </c>
      <c r="C101" s="139">
        <v>183279</v>
      </c>
      <c r="D101" s="139">
        <v>68821</v>
      </c>
      <c r="E101" s="139">
        <v>858965</v>
      </c>
      <c r="F101" s="139">
        <f t="shared" si="1"/>
        <v>1111065</v>
      </c>
    </row>
    <row r="102" spans="1:6" ht="15.75" x14ac:dyDescent="0.25">
      <c r="A102" s="136" t="s">
        <v>531</v>
      </c>
      <c r="B102" s="136" t="s">
        <v>532</v>
      </c>
      <c r="C102" s="139">
        <v>800358</v>
      </c>
      <c r="D102" s="139">
        <v>179861</v>
      </c>
      <c r="E102" s="139">
        <v>4015943</v>
      </c>
      <c r="F102" s="139">
        <f t="shared" si="1"/>
        <v>4996162</v>
      </c>
    </row>
    <row r="103" spans="1:6" ht="15.75" x14ac:dyDescent="0.25">
      <c r="A103" s="136" t="s">
        <v>533</v>
      </c>
      <c r="B103" s="136" t="s">
        <v>534</v>
      </c>
      <c r="C103" s="139">
        <v>228502</v>
      </c>
      <c r="D103" s="139">
        <v>32994</v>
      </c>
      <c r="E103" s="139">
        <v>867625</v>
      </c>
      <c r="F103" s="139">
        <f t="shared" si="1"/>
        <v>1129121</v>
      </c>
    </row>
    <row r="104" spans="1:6" ht="15.75" x14ac:dyDescent="0.25">
      <c r="A104" s="136" t="s">
        <v>535</v>
      </c>
      <c r="B104" s="136" t="s">
        <v>536</v>
      </c>
      <c r="C104" s="139">
        <v>215786</v>
      </c>
      <c r="D104" s="139">
        <v>30224</v>
      </c>
      <c r="E104" s="139">
        <v>2105542</v>
      </c>
      <c r="F104" s="139">
        <f t="shared" si="1"/>
        <v>2351552</v>
      </c>
    </row>
    <row r="105" spans="1:6" ht="15.75" x14ac:dyDescent="0.25">
      <c r="A105" s="136" t="s">
        <v>537</v>
      </c>
      <c r="B105" s="136" t="s">
        <v>538</v>
      </c>
      <c r="C105" s="139">
        <v>145171</v>
      </c>
      <c r="D105" s="139">
        <v>0</v>
      </c>
      <c r="E105" s="139">
        <v>1003611</v>
      </c>
      <c r="F105" s="139">
        <f t="shared" si="1"/>
        <v>1148782</v>
      </c>
    </row>
    <row r="106" spans="1:6" ht="15.75" x14ac:dyDescent="0.25">
      <c r="A106" s="136" t="s">
        <v>539</v>
      </c>
      <c r="B106" s="136" t="s">
        <v>540</v>
      </c>
      <c r="C106" s="139">
        <v>0</v>
      </c>
      <c r="D106" s="139">
        <v>0</v>
      </c>
      <c r="E106" s="139">
        <v>127515</v>
      </c>
      <c r="F106" s="139">
        <f t="shared" si="1"/>
        <v>127515</v>
      </c>
    </row>
    <row r="107" spans="1:6" ht="15.75" x14ac:dyDescent="0.25">
      <c r="A107" s="136" t="s">
        <v>541</v>
      </c>
      <c r="B107" s="136" t="s">
        <v>542</v>
      </c>
      <c r="C107" s="139">
        <v>636</v>
      </c>
      <c r="D107" s="139">
        <v>55158</v>
      </c>
      <c r="E107" s="139">
        <v>170671</v>
      </c>
      <c r="F107" s="139">
        <f t="shared" si="1"/>
        <v>226465</v>
      </c>
    </row>
    <row r="108" spans="1:6" ht="15.75" x14ac:dyDescent="0.25">
      <c r="A108" s="136" t="s">
        <v>543</v>
      </c>
      <c r="B108" s="136" t="s">
        <v>544</v>
      </c>
      <c r="C108" s="139">
        <v>106639</v>
      </c>
      <c r="D108" s="139">
        <v>97056</v>
      </c>
      <c r="E108" s="139">
        <v>832785</v>
      </c>
      <c r="F108" s="139">
        <f t="shared" si="1"/>
        <v>1036480</v>
      </c>
    </row>
    <row r="109" spans="1:6" ht="15.75" x14ac:dyDescent="0.25">
      <c r="A109" s="136" t="s">
        <v>545</v>
      </c>
      <c r="B109" s="136" t="s">
        <v>546</v>
      </c>
      <c r="C109" s="139">
        <v>68517</v>
      </c>
      <c r="D109" s="139">
        <v>129433</v>
      </c>
      <c r="E109" s="139">
        <v>1000201</v>
      </c>
      <c r="F109" s="139">
        <f t="shared" si="1"/>
        <v>1198151</v>
      </c>
    </row>
    <row r="110" spans="1:6" ht="15.75" x14ac:dyDescent="0.25">
      <c r="A110" s="136" t="s">
        <v>547</v>
      </c>
      <c r="B110" s="136" t="s">
        <v>548</v>
      </c>
      <c r="C110" s="139">
        <v>45036</v>
      </c>
      <c r="D110" s="139">
        <v>93669</v>
      </c>
      <c r="E110" s="139">
        <v>443284</v>
      </c>
      <c r="F110" s="139">
        <f t="shared" si="1"/>
        <v>581989</v>
      </c>
    </row>
    <row r="111" spans="1:6" ht="15.75" x14ac:dyDescent="0.25">
      <c r="A111" s="136" t="s">
        <v>549</v>
      </c>
      <c r="B111" s="136" t="s">
        <v>550</v>
      </c>
      <c r="C111" s="139">
        <v>4465</v>
      </c>
      <c r="D111" s="139">
        <v>0</v>
      </c>
      <c r="E111" s="139">
        <v>720766</v>
      </c>
      <c r="F111" s="139">
        <f t="shared" si="1"/>
        <v>725231</v>
      </c>
    </row>
    <row r="112" spans="1:6" ht="15.75" x14ac:dyDescent="0.25">
      <c r="A112" s="136" t="s">
        <v>551</v>
      </c>
      <c r="B112" s="136" t="s">
        <v>552</v>
      </c>
      <c r="C112" s="139">
        <v>11516</v>
      </c>
      <c r="D112" s="139">
        <v>17873</v>
      </c>
      <c r="E112" s="139">
        <v>386903</v>
      </c>
      <c r="F112" s="139">
        <f t="shared" si="1"/>
        <v>416292</v>
      </c>
    </row>
    <row r="113" spans="1:6" ht="15.75" x14ac:dyDescent="0.25">
      <c r="A113" s="136" t="s">
        <v>553</v>
      </c>
      <c r="B113" s="136" t="s">
        <v>554</v>
      </c>
      <c r="C113" s="139">
        <v>2113</v>
      </c>
      <c r="D113" s="139">
        <v>52770</v>
      </c>
      <c r="E113" s="139">
        <v>457861</v>
      </c>
      <c r="F113" s="139">
        <f t="shared" si="1"/>
        <v>512744</v>
      </c>
    </row>
    <row r="114" spans="1:6" ht="15.75" x14ac:dyDescent="0.25">
      <c r="A114" s="136" t="s">
        <v>555</v>
      </c>
      <c r="B114" s="136" t="s">
        <v>556</v>
      </c>
      <c r="C114" s="139">
        <v>165163</v>
      </c>
      <c r="D114" s="139">
        <v>55430</v>
      </c>
      <c r="E114" s="139">
        <v>2288664</v>
      </c>
      <c r="F114" s="139">
        <f t="shared" si="1"/>
        <v>2509257</v>
      </c>
    </row>
    <row r="115" spans="1:6" ht="15.75" x14ac:dyDescent="0.25">
      <c r="A115" s="136" t="s">
        <v>557</v>
      </c>
      <c r="B115" s="136" t="s">
        <v>558</v>
      </c>
      <c r="C115" s="139">
        <v>21433</v>
      </c>
      <c r="D115" s="139">
        <v>135942</v>
      </c>
      <c r="E115" s="139">
        <v>592520</v>
      </c>
      <c r="F115" s="139">
        <f t="shared" si="1"/>
        <v>749895</v>
      </c>
    </row>
    <row r="116" spans="1:6" ht="15.75" x14ac:dyDescent="0.25">
      <c r="A116" s="136" t="s">
        <v>559</v>
      </c>
      <c r="B116" s="136" t="s">
        <v>560</v>
      </c>
      <c r="C116" s="139">
        <v>74099</v>
      </c>
      <c r="D116" s="139">
        <v>68108</v>
      </c>
      <c r="E116" s="139">
        <v>594821</v>
      </c>
      <c r="F116" s="139">
        <f t="shared" si="1"/>
        <v>737028</v>
      </c>
    </row>
    <row r="117" spans="1:6" ht="15.75" x14ac:dyDescent="0.25">
      <c r="A117" s="136" t="s">
        <v>561</v>
      </c>
      <c r="B117" s="136" t="s">
        <v>562</v>
      </c>
      <c r="C117" s="139">
        <v>241891</v>
      </c>
      <c r="D117" s="139">
        <v>202979</v>
      </c>
      <c r="E117" s="139">
        <v>2019816</v>
      </c>
      <c r="F117" s="139">
        <f t="shared" si="1"/>
        <v>2464686</v>
      </c>
    </row>
    <row r="118" spans="1:6" ht="15.75" x14ac:dyDescent="0.25">
      <c r="A118" s="136" t="s">
        <v>563</v>
      </c>
      <c r="B118" s="136" t="s">
        <v>564</v>
      </c>
      <c r="C118" s="139">
        <v>521997</v>
      </c>
      <c r="D118" s="139">
        <v>1012375</v>
      </c>
      <c r="E118" s="139">
        <v>4123430</v>
      </c>
      <c r="F118" s="139">
        <f t="shared" si="1"/>
        <v>5657802</v>
      </c>
    </row>
    <row r="119" spans="1:6" ht="15.75" x14ac:dyDescent="0.25">
      <c r="A119" s="136" t="s">
        <v>565</v>
      </c>
      <c r="B119" s="136" t="s">
        <v>566</v>
      </c>
      <c r="C119" s="139">
        <v>237874</v>
      </c>
      <c r="D119" s="139">
        <v>417491</v>
      </c>
      <c r="E119" s="139">
        <v>2044538</v>
      </c>
      <c r="F119" s="139">
        <f t="shared" si="1"/>
        <v>2699903</v>
      </c>
    </row>
    <row r="120" spans="1:6" ht="15.75" x14ac:dyDescent="0.25">
      <c r="A120" s="136" t="s">
        <v>567</v>
      </c>
      <c r="B120" s="136" t="s">
        <v>568</v>
      </c>
      <c r="C120" s="139">
        <v>225850</v>
      </c>
      <c r="D120" s="139">
        <v>991801</v>
      </c>
      <c r="E120" s="139">
        <v>4851683</v>
      </c>
      <c r="F120" s="139">
        <f t="shared" si="1"/>
        <v>6069334</v>
      </c>
    </row>
    <row r="121" spans="1:6" ht="15.75" x14ac:dyDescent="0.25">
      <c r="A121" s="136" t="s">
        <v>569</v>
      </c>
      <c r="B121" s="136" t="s">
        <v>570</v>
      </c>
      <c r="C121" s="139">
        <v>3824</v>
      </c>
      <c r="D121" s="139">
        <v>104249</v>
      </c>
      <c r="E121" s="139">
        <v>640894</v>
      </c>
      <c r="F121" s="139">
        <f t="shared" si="1"/>
        <v>748967</v>
      </c>
    </row>
    <row r="122" spans="1:6" ht="15.75" x14ac:dyDescent="0.25">
      <c r="A122" s="136" t="s">
        <v>571</v>
      </c>
      <c r="B122" s="136" t="s">
        <v>572</v>
      </c>
      <c r="C122" s="139">
        <v>70451</v>
      </c>
      <c r="D122" s="139">
        <v>122901</v>
      </c>
      <c r="E122" s="139">
        <v>1165944</v>
      </c>
      <c r="F122" s="139">
        <f t="shared" si="1"/>
        <v>1359296</v>
      </c>
    </row>
    <row r="123" spans="1:6" ht="15.75" x14ac:dyDescent="0.25">
      <c r="A123" s="136" t="s">
        <v>573</v>
      </c>
      <c r="B123" s="136" t="s">
        <v>574</v>
      </c>
      <c r="C123" s="139">
        <v>3045</v>
      </c>
      <c r="D123" s="139">
        <v>239014</v>
      </c>
      <c r="E123" s="139">
        <v>1311813</v>
      </c>
      <c r="F123" s="139">
        <f t="shared" si="1"/>
        <v>1553872</v>
      </c>
    </row>
    <row r="124" spans="1:6" ht="15.75" x14ac:dyDescent="0.25">
      <c r="A124" s="136" t="s">
        <v>575</v>
      </c>
      <c r="B124" s="136" t="s">
        <v>576</v>
      </c>
      <c r="C124" s="139">
        <v>1023891</v>
      </c>
      <c r="D124" s="139">
        <v>2184548</v>
      </c>
      <c r="E124" s="139">
        <v>11605833</v>
      </c>
      <c r="F124" s="139">
        <f t="shared" si="1"/>
        <v>14814272</v>
      </c>
    </row>
    <row r="125" spans="1:6" ht="15.75" x14ac:dyDescent="0.25">
      <c r="A125" s="136" t="s">
        <v>577</v>
      </c>
      <c r="B125" s="136" t="s">
        <v>578</v>
      </c>
      <c r="C125" s="139">
        <v>1488166</v>
      </c>
      <c r="D125" s="139">
        <v>1488107</v>
      </c>
      <c r="E125" s="139">
        <v>8214376</v>
      </c>
      <c r="F125" s="139">
        <f t="shared" si="1"/>
        <v>11190649</v>
      </c>
    </row>
    <row r="126" spans="1:6" ht="15.75" x14ac:dyDescent="0.25">
      <c r="A126" s="136" t="s">
        <v>579</v>
      </c>
      <c r="B126" s="136" t="s">
        <v>580</v>
      </c>
      <c r="C126" s="139">
        <v>97451</v>
      </c>
      <c r="D126" s="139">
        <v>246708</v>
      </c>
      <c r="E126" s="139">
        <v>1497239</v>
      </c>
      <c r="F126" s="139">
        <f t="shared" si="1"/>
        <v>1841398</v>
      </c>
    </row>
    <row r="127" spans="1:6" ht="15.75" x14ac:dyDescent="0.25">
      <c r="A127" s="136" t="s">
        <v>581</v>
      </c>
      <c r="B127" s="136" t="s">
        <v>582</v>
      </c>
      <c r="C127" s="139">
        <v>108800</v>
      </c>
      <c r="D127" s="139">
        <v>459142</v>
      </c>
      <c r="E127" s="139">
        <v>2448273</v>
      </c>
      <c r="F127" s="139">
        <f t="shared" si="1"/>
        <v>3016215</v>
      </c>
    </row>
    <row r="128" spans="1:6" ht="15.75" x14ac:dyDescent="0.25">
      <c r="A128" s="136" t="s">
        <v>583</v>
      </c>
      <c r="B128" s="136" t="s">
        <v>584</v>
      </c>
      <c r="C128" s="139">
        <v>15158</v>
      </c>
      <c r="D128" s="139">
        <v>194998</v>
      </c>
      <c r="E128" s="139">
        <v>329847</v>
      </c>
      <c r="F128" s="139">
        <f t="shared" si="1"/>
        <v>540003</v>
      </c>
    </row>
    <row r="129" spans="1:6" ht="15.75" x14ac:dyDescent="0.25">
      <c r="A129" s="136" t="s">
        <v>585</v>
      </c>
      <c r="B129" s="136" t="s">
        <v>586</v>
      </c>
      <c r="C129" s="139">
        <v>1822389</v>
      </c>
      <c r="D129" s="139">
        <v>2525998</v>
      </c>
      <c r="E129" s="139">
        <v>8388242</v>
      </c>
      <c r="F129" s="139">
        <f t="shared" si="1"/>
        <v>12736629</v>
      </c>
    </row>
    <row r="130" spans="1:6" ht="15.75" x14ac:dyDescent="0.25">
      <c r="A130" s="136" t="s">
        <v>587</v>
      </c>
      <c r="B130" s="136" t="s">
        <v>588</v>
      </c>
      <c r="C130" s="139">
        <v>28156</v>
      </c>
      <c r="D130" s="139">
        <v>186106</v>
      </c>
      <c r="E130" s="139">
        <v>515764</v>
      </c>
      <c r="F130" s="139">
        <f t="shared" si="1"/>
        <v>730026</v>
      </c>
    </row>
    <row r="131" spans="1:6" ht="15.75" x14ac:dyDescent="0.25">
      <c r="A131" s="136" t="s">
        <v>589</v>
      </c>
      <c r="B131" s="136" t="s">
        <v>590</v>
      </c>
      <c r="C131" s="139">
        <v>102342</v>
      </c>
      <c r="D131" s="139">
        <v>275853</v>
      </c>
      <c r="E131" s="139">
        <v>2558031</v>
      </c>
      <c r="F131" s="139">
        <f t="shared" si="1"/>
        <v>2936226</v>
      </c>
    </row>
    <row r="132" spans="1:6" ht="15.75" x14ac:dyDescent="0.25">
      <c r="A132" s="136" t="s">
        <v>591</v>
      </c>
      <c r="B132" s="136" t="s">
        <v>592</v>
      </c>
      <c r="C132" s="139">
        <v>216381</v>
      </c>
      <c r="D132" s="139">
        <v>881496</v>
      </c>
      <c r="E132" s="139">
        <v>1549568</v>
      </c>
      <c r="F132" s="139">
        <f t="shared" ref="F132:F195" si="2">SUM(C132:E132)</f>
        <v>2647445</v>
      </c>
    </row>
    <row r="133" spans="1:6" ht="15.75" x14ac:dyDescent="0.25">
      <c r="A133" s="136" t="s">
        <v>593</v>
      </c>
      <c r="B133" s="136" t="s">
        <v>594</v>
      </c>
      <c r="C133" s="139">
        <v>170245</v>
      </c>
      <c r="D133" s="139">
        <v>1406241</v>
      </c>
      <c r="E133" s="139">
        <v>4538792</v>
      </c>
      <c r="F133" s="139">
        <f t="shared" si="2"/>
        <v>6115278</v>
      </c>
    </row>
    <row r="134" spans="1:6" ht="15.75" x14ac:dyDescent="0.25">
      <c r="A134" s="136" t="s">
        <v>595</v>
      </c>
      <c r="B134" s="136" t="s">
        <v>596</v>
      </c>
      <c r="C134" s="139">
        <v>183299</v>
      </c>
      <c r="D134" s="139">
        <v>807129</v>
      </c>
      <c r="E134" s="139">
        <v>3102318</v>
      </c>
      <c r="F134" s="139">
        <f t="shared" si="2"/>
        <v>4092746</v>
      </c>
    </row>
    <row r="135" spans="1:6" ht="15.75" x14ac:dyDescent="0.25">
      <c r="A135" s="136" t="s">
        <v>597</v>
      </c>
      <c r="B135" s="136" t="s">
        <v>598</v>
      </c>
      <c r="C135" s="139">
        <v>570906</v>
      </c>
      <c r="D135" s="139">
        <v>100957</v>
      </c>
      <c r="E135" s="139">
        <v>859045</v>
      </c>
      <c r="F135" s="139">
        <f t="shared" si="2"/>
        <v>1530908</v>
      </c>
    </row>
    <row r="136" spans="1:6" ht="15.75" x14ac:dyDescent="0.25">
      <c r="A136" s="136" t="s">
        <v>599</v>
      </c>
      <c r="B136" s="136" t="s">
        <v>600</v>
      </c>
      <c r="C136" s="139">
        <v>2763442</v>
      </c>
      <c r="D136" s="139">
        <v>26293883</v>
      </c>
      <c r="E136" s="139">
        <v>74978699</v>
      </c>
      <c r="F136" s="139">
        <f t="shared" si="2"/>
        <v>104036024</v>
      </c>
    </row>
    <row r="137" spans="1:6" ht="15.75" x14ac:dyDescent="0.25">
      <c r="A137" s="136" t="s">
        <v>601</v>
      </c>
      <c r="B137" s="136" t="s">
        <v>602</v>
      </c>
      <c r="C137" s="139">
        <v>128950</v>
      </c>
      <c r="D137" s="139">
        <v>500840</v>
      </c>
      <c r="E137" s="139">
        <v>1739478</v>
      </c>
      <c r="F137" s="139">
        <f t="shared" si="2"/>
        <v>2369268</v>
      </c>
    </row>
    <row r="138" spans="1:6" ht="15.75" x14ac:dyDescent="0.25">
      <c r="A138" s="136" t="s">
        <v>603</v>
      </c>
      <c r="B138" s="136" t="s">
        <v>604</v>
      </c>
      <c r="C138" s="139">
        <v>203604</v>
      </c>
      <c r="D138" s="139">
        <v>848088</v>
      </c>
      <c r="E138" s="139">
        <v>1948133</v>
      </c>
      <c r="F138" s="139">
        <f t="shared" si="2"/>
        <v>2999825</v>
      </c>
    </row>
    <row r="139" spans="1:6" ht="15.75" x14ac:dyDescent="0.25">
      <c r="A139" s="136" t="s">
        <v>605</v>
      </c>
      <c r="B139" s="136" t="s">
        <v>606</v>
      </c>
      <c r="C139" s="139">
        <v>135161</v>
      </c>
      <c r="D139" s="139">
        <v>645987</v>
      </c>
      <c r="E139" s="139">
        <v>2155563</v>
      </c>
      <c r="F139" s="139">
        <f t="shared" si="2"/>
        <v>2936711</v>
      </c>
    </row>
    <row r="140" spans="1:6" ht="15.75" x14ac:dyDescent="0.25">
      <c r="A140" s="136" t="s">
        <v>607</v>
      </c>
      <c r="B140" s="136" t="s">
        <v>608</v>
      </c>
      <c r="C140" s="139">
        <v>205365</v>
      </c>
      <c r="D140" s="139">
        <v>1108024</v>
      </c>
      <c r="E140" s="139">
        <v>2539509</v>
      </c>
      <c r="F140" s="139">
        <f t="shared" si="2"/>
        <v>3852898</v>
      </c>
    </row>
    <row r="141" spans="1:6" ht="15.75" x14ac:dyDescent="0.25">
      <c r="A141" s="136" t="s">
        <v>609</v>
      </c>
      <c r="B141" s="136" t="s">
        <v>610</v>
      </c>
      <c r="C141" s="139">
        <v>166285</v>
      </c>
      <c r="D141" s="139">
        <v>1101656</v>
      </c>
      <c r="E141" s="139">
        <v>2386551</v>
      </c>
      <c r="F141" s="139">
        <f t="shared" si="2"/>
        <v>3654492</v>
      </c>
    </row>
    <row r="142" spans="1:6" ht="15.75" x14ac:dyDescent="0.25">
      <c r="A142" s="136" t="s">
        <v>611</v>
      </c>
      <c r="B142" s="136" t="s">
        <v>612</v>
      </c>
      <c r="C142" s="139">
        <v>258121</v>
      </c>
      <c r="D142" s="139">
        <v>1089629</v>
      </c>
      <c r="E142" s="139">
        <v>3386549</v>
      </c>
      <c r="F142" s="139">
        <f t="shared" si="2"/>
        <v>4734299</v>
      </c>
    </row>
    <row r="143" spans="1:6" ht="15.75" x14ac:dyDescent="0.25">
      <c r="A143" s="136" t="s">
        <v>613</v>
      </c>
      <c r="B143" s="136" t="s">
        <v>614</v>
      </c>
      <c r="C143" s="139">
        <v>455256</v>
      </c>
      <c r="D143" s="139">
        <v>279920</v>
      </c>
      <c r="E143" s="139">
        <v>2216986</v>
      </c>
      <c r="F143" s="139">
        <f t="shared" si="2"/>
        <v>2952162</v>
      </c>
    </row>
    <row r="144" spans="1:6" ht="15.75" x14ac:dyDescent="0.25">
      <c r="A144" s="136" t="s">
        <v>615</v>
      </c>
      <c r="B144" s="136" t="s">
        <v>616</v>
      </c>
      <c r="C144" s="139">
        <v>185934</v>
      </c>
      <c r="D144" s="139">
        <v>175740</v>
      </c>
      <c r="E144" s="139">
        <v>877230</v>
      </c>
      <c r="F144" s="139">
        <f t="shared" si="2"/>
        <v>1238904</v>
      </c>
    </row>
    <row r="145" spans="1:6" ht="15.75" x14ac:dyDescent="0.25">
      <c r="A145" s="136" t="s">
        <v>617</v>
      </c>
      <c r="B145" s="136" t="s">
        <v>618</v>
      </c>
      <c r="C145" s="139">
        <v>229976</v>
      </c>
      <c r="D145" s="139">
        <v>271759</v>
      </c>
      <c r="E145" s="139">
        <v>1933778</v>
      </c>
      <c r="F145" s="139">
        <f t="shared" si="2"/>
        <v>2435513</v>
      </c>
    </row>
    <row r="146" spans="1:6" ht="15.75" x14ac:dyDescent="0.25">
      <c r="A146" s="136" t="s">
        <v>619</v>
      </c>
      <c r="B146" s="136" t="s">
        <v>620</v>
      </c>
      <c r="C146" s="139">
        <v>479733</v>
      </c>
      <c r="D146" s="139">
        <v>489028</v>
      </c>
      <c r="E146" s="139">
        <v>4502912</v>
      </c>
      <c r="F146" s="139">
        <f t="shared" si="2"/>
        <v>5471673</v>
      </c>
    </row>
    <row r="147" spans="1:6" ht="15.75" x14ac:dyDescent="0.25">
      <c r="A147" s="136" t="s">
        <v>621</v>
      </c>
      <c r="B147" s="136" t="s">
        <v>622</v>
      </c>
      <c r="C147" s="139">
        <v>245712</v>
      </c>
      <c r="D147" s="139">
        <v>766640</v>
      </c>
      <c r="E147" s="139">
        <v>2861711</v>
      </c>
      <c r="F147" s="139">
        <f t="shared" si="2"/>
        <v>3874063</v>
      </c>
    </row>
    <row r="148" spans="1:6" ht="15.75" x14ac:dyDescent="0.25">
      <c r="A148" s="136" t="s">
        <v>623</v>
      </c>
      <c r="B148" s="136" t="s">
        <v>624</v>
      </c>
      <c r="C148" s="139">
        <v>721556</v>
      </c>
      <c r="D148" s="139">
        <v>475893</v>
      </c>
      <c r="E148" s="139">
        <v>3417786</v>
      </c>
      <c r="F148" s="139">
        <f t="shared" si="2"/>
        <v>4615235</v>
      </c>
    </row>
    <row r="149" spans="1:6" ht="15.75" x14ac:dyDescent="0.25">
      <c r="A149" s="136" t="s">
        <v>625</v>
      </c>
      <c r="B149" s="136" t="s">
        <v>626</v>
      </c>
      <c r="C149" s="139">
        <v>792049</v>
      </c>
      <c r="D149" s="139">
        <v>995809</v>
      </c>
      <c r="E149" s="139">
        <v>4343607</v>
      </c>
      <c r="F149" s="139">
        <f t="shared" si="2"/>
        <v>6131465</v>
      </c>
    </row>
    <row r="150" spans="1:6" ht="15.75" x14ac:dyDescent="0.25">
      <c r="A150" s="136" t="s">
        <v>627</v>
      </c>
      <c r="B150" s="136" t="s">
        <v>628</v>
      </c>
      <c r="C150" s="139">
        <v>156828</v>
      </c>
      <c r="D150" s="139">
        <v>157625</v>
      </c>
      <c r="E150" s="139">
        <v>894514</v>
      </c>
      <c r="F150" s="139">
        <f t="shared" si="2"/>
        <v>1208967</v>
      </c>
    </row>
    <row r="151" spans="1:6" ht="15.75" x14ac:dyDescent="0.25">
      <c r="A151" s="136" t="s">
        <v>629</v>
      </c>
      <c r="B151" s="136" t="s">
        <v>630</v>
      </c>
      <c r="C151" s="139">
        <v>622904</v>
      </c>
      <c r="D151" s="139">
        <v>1383113</v>
      </c>
      <c r="E151" s="139">
        <v>4578215</v>
      </c>
      <c r="F151" s="139">
        <f t="shared" si="2"/>
        <v>6584232</v>
      </c>
    </row>
    <row r="152" spans="1:6" ht="15.75" x14ac:dyDescent="0.25">
      <c r="A152" s="136" t="s">
        <v>631</v>
      </c>
      <c r="B152" s="136" t="s">
        <v>632</v>
      </c>
      <c r="C152" s="139">
        <v>759873</v>
      </c>
      <c r="D152" s="139">
        <v>1054550</v>
      </c>
      <c r="E152" s="139">
        <v>3477962</v>
      </c>
      <c r="F152" s="139">
        <f t="shared" si="2"/>
        <v>5292385</v>
      </c>
    </row>
    <row r="153" spans="1:6" ht="15.75" x14ac:dyDescent="0.25">
      <c r="A153" s="136" t="s">
        <v>633</v>
      </c>
      <c r="B153" s="136" t="s">
        <v>634</v>
      </c>
      <c r="C153" s="139">
        <v>209736</v>
      </c>
      <c r="D153" s="139">
        <v>340561</v>
      </c>
      <c r="E153" s="139">
        <v>1840031</v>
      </c>
      <c r="F153" s="139">
        <f t="shared" si="2"/>
        <v>2390328</v>
      </c>
    </row>
    <row r="154" spans="1:6" ht="15.75" x14ac:dyDescent="0.25">
      <c r="A154" s="136" t="s">
        <v>635</v>
      </c>
      <c r="B154" s="136" t="s">
        <v>636</v>
      </c>
      <c r="C154" s="139">
        <v>154966</v>
      </c>
      <c r="D154" s="139">
        <v>202486</v>
      </c>
      <c r="E154" s="139">
        <v>694992</v>
      </c>
      <c r="F154" s="139">
        <f t="shared" si="2"/>
        <v>1052444</v>
      </c>
    </row>
    <row r="155" spans="1:6" ht="15.75" x14ac:dyDescent="0.25">
      <c r="A155" s="136" t="s">
        <v>637</v>
      </c>
      <c r="B155" s="136" t="s">
        <v>638</v>
      </c>
      <c r="C155" s="139">
        <v>843083</v>
      </c>
      <c r="D155" s="139">
        <v>641655</v>
      </c>
      <c r="E155" s="139">
        <v>3955467</v>
      </c>
      <c r="F155" s="139">
        <f t="shared" si="2"/>
        <v>5440205</v>
      </c>
    </row>
    <row r="156" spans="1:6" ht="15.75" x14ac:dyDescent="0.25">
      <c r="A156" s="136" t="s">
        <v>639</v>
      </c>
      <c r="B156" s="136" t="s">
        <v>640</v>
      </c>
      <c r="C156" s="139">
        <v>39708</v>
      </c>
      <c r="D156" s="139">
        <v>591747</v>
      </c>
      <c r="E156" s="139">
        <v>2386319</v>
      </c>
      <c r="F156" s="139">
        <f t="shared" si="2"/>
        <v>3017774</v>
      </c>
    </row>
    <row r="157" spans="1:6" ht="15.75" x14ac:dyDescent="0.25">
      <c r="A157" s="136" t="s">
        <v>641</v>
      </c>
      <c r="B157" s="136" t="s">
        <v>642</v>
      </c>
      <c r="C157" s="139">
        <v>538935</v>
      </c>
      <c r="D157" s="139">
        <v>2275490</v>
      </c>
      <c r="E157" s="139">
        <v>11692367</v>
      </c>
      <c r="F157" s="139">
        <f t="shared" si="2"/>
        <v>14506792</v>
      </c>
    </row>
    <row r="158" spans="1:6" ht="15.75" x14ac:dyDescent="0.25">
      <c r="A158" s="136" t="s">
        <v>643</v>
      </c>
      <c r="B158" s="136" t="s">
        <v>644</v>
      </c>
      <c r="C158" s="139">
        <v>1051129</v>
      </c>
      <c r="D158" s="139">
        <v>1404933</v>
      </c>
      <c r="E158" s="139">
        <v>8598831</v>
      </c>
      <c r="F158" s="139">
        <f t="shared" si="2"/>
        <v>11054893</v>
      </c>
    </row>
    <row r="159" spans="1:6" ht="15.75" x14ac:dyDescent="0.25">
      <c r="A159" s="136" t="s">
        <v>645</v>
      </c>
      <c r="B159" s="136" t="s">
        <v>646</v>
      </c>
      <c r="C159" s="139">
        <v>0</v>
      </c>
      <c r="D159" s="139">
        <v>0</v>
      </c>
      <c r="E159" s="139">
        <v>983324</v>
      </c>
      <c r="F159" s="139">
        <f t="shared" si="2"/>
        <v>983324</v>
      </c>
    </row>
    <row r="160" spans="1:6" ht="15.75" x14ac:dyDescent="0.25">
      <c r="A160" s="136" t="s">
        <v>647</v>
      </c>
      <c r="B160" s="136" t="s">
        <v>648</v>
      </c>
      <c r="C160" s="139">
        <v>66486</v>
      </c>
      <c r="D160" s="139">
        <v>0</v>
      </c>
      <c r="E160" s="139">
        <v>834183</v>
      </c>
      <c r="F160" s="139">
        <f t="shared" si="2"/>
        <v>900669</v>
      </c>
    </row>
    <row r="161" spans="1:6" ht="15.75" x14ac:dyDescent="0.25">
      <c r="A161" s="136" t="s">
        <v>649</v>
      </c>
      <c r="B161" s="136" t="s">
        <v>650</v>
      </c>
      <c r="C161" s="139">
        <v>0</v>
      </c>
      <c r="D161" s="139">
        <v>0</v>
      </c>
      <c r="E161" s="139">
        <v>88087</v>
      </c>
      <c r="F161" s="139">
        <f t="shared" si="2"/>
        <v>88087</v>
      </c>
    </row>
    <row r="162" spans="1:6" ht="15.75" x14ac:dyDescent="0.25">
      <c r="A162" s="136" t="s">
        <v>651</v>
      </c>
      <c r="B162" s="136" t="s">
        <v>652</v>
      </c>
      <c r="C162" s="139">
        <v>317</v>
      </c>
      <c r="D162" s="139">
        <v>0</v>
      </c>
      <c r="E162" s="139">
        <v>72557</v>
      </c>
      <c r="F162" s="139">
        <f t="shared" si="2"/>
        <v>72874</v>
      </c>
    </row>
    <row r="163" spans="1:6" ht="15.75" x14ac:dyDescent="0.25">
      <c r="A163" s="136" t="s">
        <v>653</v>
      </c>
      <c r="B163" s="136" t="s">
        <v>654</v>
      </c>
      <c r="C163" s="139">
        <v>169096</v>
      </c>
      <c r="D163" s="139">
        <v>101418</v>
      </c>
      <c r="E163" s="139">
        <v>1171165</v>
      </c>
      <c r="F163" s="139">
        <f t="shared" si="2"/>
        <v>1441679</v>
      </c>
    </row>
    <row r="164" spans="1:6" ht="15.75" x14ac:dyDescent="0.25">
      <c r="A164" s="136" t="s">
        <v>655</v>
      </c>
      <c r="B164" s="136" t="s">
        <v>656</v>
      </c>
      <c r="C164" s="139">
        <v>0</v>
      </c>
      <c r="D164" s="139">
        <v>0</v>
      </c>
      <c r="E164" s="139">
        <v>34841</v>
      </c>
      <c r="F164" s="139">
        <f t="shared" si="2"/>
        <v>34841</v>
      </c>
    </row>
    <row r="165" spans="1:6" ht="15.75" x14ac:dyDescent="0.25">
      <c r="A165" s="136" t="s">
        <v>657</v>
      </c>
      <c r="B165" s="136" t="s">
        <v>658</v>
      </c>
      <c r="C165" s="139">
        <v>68517</v>
      </c>
      <c r="D165" s="139">
        <v>0</v>
      </c>
      <c r="E165" s="139">
        <v>479168</v>
      </c>
      <c r="F165" s="139">
        <f t="shared" si="2"/>
        <v>547685</v>
      </c>
    </row>
    <row r="166" spans="1:6" ht="15.75" x14ac:dyDescent="0.25">
      <c r="A166" s="136" t="s">
        <v>659</v>
      </c>
      <c r="B166" s="136" t="s">
        <v>660</v>
      </c>
      <c r="C166" s="139">
        <v>0</v>
      </c>
      <c r="D166" s="139">
        <v>0</v>
      </c>
      <c r="E166" s="139">
        <v>127106</v>
      </c>
      <c r="F166" s="139">
        <f t="shared" si="2"/>
        <v>127106</v>
      </c>
    </row>
    <row r="167" spans="1:6" ht="15.75" x14ac:dyDescent="0.25">
      <c r="A167" s="136" t="s">
        <v>661</v>
      </c>
      <c r="B167" s="136" t="s">
        <v>662</v>
      </c>
      <c r="C167" s="139">
        <v>91692</v>
      </c>
      <c r="D167" s="139">
        <v>16308</v>
      </c>
      <c r="E167" s="139">
        <v>721435</v>
      </c>
      <c r="F167" s="139">
        <f t="shared" si="2"/>
        <v>829435</v>
      </c>
    </row>
    <row r="168" spans="1:6" ht="15.75" x14ac:dyDescent="0.25">
      <c r="A168" s="136" t="s">
        <v>663</v>
      </c>
      <c r="B168" s="136" t="s">
        <v>664</v>
      </c>
      <c r="C168" s="139">
        <v>10629</v>
      </c>
      <c r="D168" s="139">
        <v>20084</v>
      </c>
      <c r="E168" s="139">
        <v>204151</v>
      </c>
      <c r="F168" s="139">
        <f t="shared" si="2"/>
        <v>234864</v>
      </c>
    </row>
    <row r="169" spans="1:6" ht="15.75" x14ac:dyDescent="0.25">
      <c r="A169" s="136" t="s">
        <v>665</v>
      </c>
      <c r="B169" s="136" t="s">
        <v>666</v>
      </c>
      <c r="C169" s="139">
        <v>16680</v>
      </c>
      <c r="D169" s="139">
        <v>0</v>
      </c>
      <c r="E169" s="139">
        <v>406085</v>
      </c>
      <c r="F169" s="139">
        <f t="shared" si="2"/>
        <v>422765</v>
      </c>
    </row>
    <row r="170" spans="1:6" ht="15.75" x14ac:dyDescent="0.25">
      <c r="A170" s="136" t="s">
        <v>667</v>
      </c>
      <c r="B170" s="136" t="s">
        <v>668</v>
      </c>
      <c r="C170" s="139">
        <v>171809</v>
      </c>
      <c r="D170" s="139">
        <v>0</v>
      </c>
      <c r="E170" s="139">
        <v>1288865</v>
      </c>
      <c r="F170" s="139">
        <f t="shared" si="2"/>
        <v>1460674</v>
      </c>
    </row>
    <row r="171" spans="1:6" ht="15.75" x14ac:dyDescent="0.25">
      <c r="A171" s="136" t="s">
        <v>669</v>
      </c>
      <c r="B171" s="136" t="s">
        <v>670</v>
      </c>
      <c r="C171" s="139">
        <v>160270</v>
      </c>
      <c r="D171" s="139">
        <v>0</v>
      </c>
      <c r="E171" s="139">
        <v>720544</v>
      </c>
      <c r="F171" s="139">
        <f t="shared" si="2"/>
        <v>880814</v>
      </c>
    </row>
    <row r="172" spans="1:6" ht="15.75" x14ac:dyDescent="0.25">
      <c r="A172" s="136" t="s">
        <v>671</v>
      </c>
      <c r="B172" s="136" t="s">
        <v>672</v>
      </c>
      <c r="C172" s="139">
        <v>276672</v>
      </c>
      <c r="D172" s="139">
        <v>94856</v>
      </c>
      <c r="E172" s="139">
        <v>3392775</v>
      </c>
      <c r="F172" s="139">
        <f t="shared" si="2"/>
        <v>3764303</v>
      </c>
    </row>
    <row r="173" spans="1:6" ht="15.75" x14ac:dyDescent="0.25">
      <c r="A173" s="136" t="s">
        <v>673</v>
      </c>
      <c r="B173" s="136" t="s">
        <v>674</v>
      </c>
      <c r="C173" s="139">
        <v>72369</v>
      </c>
      <c r="D173" s="139">
        <v>112083</v>
      </c>
      <c r="E173" s="139">
        <v>1279744</v>
      </c>
      <c r="F173" s="139">
        <f t="shared" si="2"/>
        <v>1464196</v>
      </c>
    </row>
    <row r="174" spans="1:6" ht="15.75" x14ac:dyDescent="0.25">
      <c r="A174" s="136" t="s">
        <v>675</v>
      </c>
      <c r="B174" s="136" t="s">
        <v>676</v>
      </c>
      <c r="C174" s="139">
        <v>788380</v>
      </c>
      <c r="D174" s="139">
        <v>386749</v>
      </c>
      <c r="E174" s="139">
        <v>3636037</v>
      </c>
      <c r="F174" s="139">
        <f t="shared" si="2"/>
        <v>4811166</v>
      </c>
    </row>
    <row r="175" spans="1:6" ht="15.75" x14ac:dyDescent="0.25">
      <c r="A175" s="136" t="s">
        <v>677</v>
      </c>
      <c r="B175" s="136" t="s">
        <v>678</v>
      </c>
      <c r="C175" s="139">
        <v>129269</v>
      </c>
      <c r="D175" s="139">
        <v>0</v>
      </c>
      <c r="E175" s="139">
        <v>1372650</v>
      </c>
      <c r="F175" s="139">
        <f t="shared" si="2"/>
        <v>1501919</v>
      </c>
    </row>
    <row r="176" spans="1:6" ht="15.75" x14ac:dyDescent="0.25">
      <c r="A176" s="136" t="s">
        <v>679</v>
      </c>
      <c r="B176" s="136" t="s">
        <v>680</v>
      </c>
      <c r="C176" s="139">
        <v>0</v>
      </c>
      <c r="D176" s="139">
        <v>0</v>
      </c>
      <c r="E176" s="139">
        <v>672066</v>
      </c>
      <c r="F176" s="139">
        <f t="shared" si="2"/>
        <v>672066</v>
      </c>
    </row>
    <row r="177" spans="1:6" ht="15.75" x14ac:dyDescent="0.25">
      <c r="A177" s="136" t="s">
        <v>681</v>
      </c>
      <c r="B177" s="136" t="s">
        <v>682</v>
      </c>
      <c r="C177" s="139">
        <v>0</v>
      </c>
      <c r="D177" s="139">
        <v>0</v>
      </c>
      <c r="E177" s="139">
        <v>108785</v>
      </c>
      <c r="F177" s="139">
        <f t="shared" si="2"/>
        <v>108785</v>
      </c>
    </row>
    <row r="178" spans="1:6" ht="15.75" x14ac:dyDescent="0.25">
      <c r="A178" s="136" t="s">
        <v>683</v>
      </c>
      <c r="B178" s="136" t="s">
        <v>684</v>
      </c>
      <c r="C178" s="139">
        <v>1013883</v>
      </c>
      <c r="D178" s="139">
        <v>555314</v>
      </c>
      <c r="E178" s="139">
        <v>5529320</v>
      </c>
      <c r="F178" s="139">
        <f t="shared" si="2"/>
        <v>7098517</v>
      </c>
    </row>
    <row r="179" spans="1:6" ht="15.75" x14ac:dyDescent="0.25">
      <c r="A179" s="136" t="s">
        <v>685</v>
      </c>
      <c r="B179" s="136" t="s">
        <v>686</v>
      </c>
      <c r="C179" s="139">
        <v>128331</v>
      </c>
      <c r="D179" s="139">
        <v>132854</v>
      </c>
      <c r="E179" s="139">
        <v>2743552</v>
      </c>
      <c r="F179" s="139">
        <f t="shared" si="2"/>
        <v>3004737</v>
      </c>
    </row>
    <row r="180" spans="1:6" ht="15.75" x14ac:dyDescent="0.25">
      <c r="A180" s="136" t="s">
        <v>687</v>
      </c>
      <c r="B180" s="136" t="s">
        <v>688</v>
      </c>
      <c r="C180" s="139">
        <v>272836</v>
      </c>
      <c r="D180" s="139">
        <v>69517</v>
      </c>
      <c r="E180" s="139">
        <v>1132643</v>
      </c>
      <c r="F180" s="139">
        <f t="shared" si="2"/>
        <v>1474996</v>
      </c>
    </row>
    <row r="181" spans="1:6" ht="15.75" x14ac:dyDescent="0.25">
      <c r="A181" s="136" t="s">
        <v>689</v>
      </c>
      <c r="B181" s="136" t="s">
        <v>690</v>
      </c>
      <c r="C181" s="139">
        <v>22109</v>
      </c>
      <c r="D181" s="139">
        <v>0</v>
      </c>
      <c r="E181" s="139">
        <v>579663</v>
      </c>
      <c r="F181" s="139">
        <f t="shared" si="2"/>
        <v>601772</v>
      </c>
    </row>
    <row r="182" spans="1:6" ht="15.75" x14ac:dyDescent="0.25">
      <c r="A182" s="136" t="s">
        <v>691</v>
      </c>
      <c r="B182" s="136" t="s">
        <v>692</v>
      </c>
      <c r="C182" s="139">
        <v>198970</v>
      </c>
      <c r="D182" s="139">
        <v>145698</v>
      </c>
      <c r="E182" s="139">
        <v>1878784</v>
      </c>
      <c r="F182" s="139">
        <f t="shared" si="2"/>
        <v>2223452</v>
      </c>
    </row>
    <row r="183" spans="1:6" ht="15.75" x14ac:dyDescent="0.25">
      <c r="A183" s="136" t="s">
        <v>693</v>
      </c>
      <c r="B183" s="136" t="s">
        <v>694</v>
      </c>
      <c r="C183" s="139">
        <v>169156</v>
      </c>
      <c r="D183" s="139">
        <v>32933</v>
      </c>
      <c r="E183" s="139">
        <v>1293601</v>
      </c>
      <c r="F183" s="139">
        <f t="shared" si="2"/>
        <v>1495690</v>
      </c>
    </row>
    <row r="184" spans="1:6" ht="15.75" x14ac:dyDescent="0.25">
      <c r="A184" s="136" t="s">
        <v>695</v>
      </c>
      <c r="B184" s="136" t="s">
        <v>696</v>
      </c>
      <c r="C184" s="139">
        <v>272385</v>
      </c>
      <c r="D184" s="139">
        <v>299866</v>
      </c>
      <c r="E184" s="139">
        <v>2929484</v>
      </c>
      <c r="F184" s="139">
        <f t="shared" si="2"/>
        <v>3501735</v>
      </c>
    </row>
    <row r="185" spans="1:6" ht="15.75" x14ac:dyDescent="0.25">
      <c r="A185" s="136" t="s">
        <v>697</v>
      </c>
      <c r="B185" s="136" t="s">
        <v>698</v>
      </c>
      <c r="C185" s="139">
        <v>56528</v>
      </c>
      <c r="D185" s="139">
        <v>277845</v>
      </c>
      <c r="E185" s="139">
        <v>1424930</v>
      </c>
      <c r="F185" s="139">
        <f t="shared" si="2"/>
        <v>1759303</v>
      </c>
    </row>
    <row r="186" spans="1:6" ht="15.75" x14ac:dyDescent="0.25">
      <c r="A186" s="136" t="s">
        <v>699</v>
      </c>
      <c r="B186" s="136" t="s">
        <v>700</v>
      </c>
      <c r="C186" s="139">
        <v>0</v>
      </c>
      <c r="D186" s="139">
        <v>33778</v>
      </c>
      <c r="E186" s="139">
        <v>546928</v>
      </c>
      <c r="F186" s="139">
        <f t="shared" si="2"/>
        <v>580706</v>
      </c>
    </row>
    <row r="187" spans="1:6" ht="15.75" x14ac:dyDescent="0.25">
      <c r="A187" s="136" t="s">
        <v>701</v>
      </c>
      <c r="B187" s="136" t="s">
        <v>702</v>
      </c>
      <c r="C187" s="139">
        <v>415033</v>
      </c>
      <c r="D187" s="139">
        <v>339946</v>
      </c>
      <c r="E187" s="139">
        <v>1686895</v>
      </c>
      <c r="F187" s="139">
        <f t="shared" si="2"/>
        <v>2441874</v>
      </c>
    </row>
    <row r="188" spans="1:6" ht="15.75" x14ac:dyDescent="0.25">
      <c r="A188" s="136" t="s">
        <v>703</v>
      </c>
      <c r="B188" s="136" t="s">
        <v>704</v>
      </c>
      <c r="C188" s="139">
        <v>136490</v>
      </c>
      <c r="D188" s="139">
        <v>296207</v>
      </c>
      <c r="E188" s="139">
        <v>1101048</v>
      </c>
      <c r="F188" s="139">
        <f t="shared" si="2"/>
        <v>1533745</v>
      </c>
    </row>
    <row r="189" spans="1:6" ht="15.75" x14ac:dyDescent="0.25">
      <c r="A189" s="136" t="s">
        <v>705</v>
      </c>
      <c r="B189" s="136" t="s">
        <v>706</v>
      </c>
      <c r="C189" s="139">
        <v>100893</v>
      </c>
      <c r="D189" s="139">
        <v>84188</v>
      </c>
      <c r="E189" s="139">
        <v>1589808</v>
      </c>
      <c r="F189" s="139">
        <f t="shared" si="2"/>
        <v>1774889</v>
      </c>
    </row>
    <row r="190" spans="1:6" ht="15.75" x14ac:dyDescent="0.25">
      <c r="A190" s="136" t="s">
        <v>707</v>
      </c>
      <c r="B190" s="136" t="s">
        <v>708</v>
      </c>
      <c r="C190" s="139">
        <v>106916</v>
      </c>
      <c r="D190" s="139">
        <v>140169</v>
      </c>
      <c r="E190" s="139">
        <v>1461546</v>
      </c>
      <c r="F190" s="139">
        <f t="shared" si="2"/>
        <v>1708631</v>
      </c>
    </row>
    <row r="191" spans="1:6" ht="15.75" x14ac:dyDescent="0.25">
      <c r="A191" s="136" t="s">
        <v>709</v>
      </c>
      <c r="B191" s="136" t="s">
        <v>710</v>
      </c>
      <c r="C191" s="139">
        <v>118695</v>
      </c>
      <c r="D191" s="139">
        <v>511707</v>
      </c>
      <c r="E191" s="139">
        <v>1575720</v>
      </c>
      <c r="F191" s="139">
        <f t="shared" si="2"/>
        <v>2206122</v>
      </c>
    </row>
    <row r="192" spans="1:6" ht="15.75" x14ac:dyDescent="0.25">
      <c r="A192" s="136" t="s">
        <v>711</v>
      </c>
      <c r="B192" s="136" t="s">
        <v>712</v>
      </c>
      <c r="C192" s="139">
        <v>285624</v>
      </c>
      <c r="D192" s="139">
        <v>861006</v>
      </c>
      <c r="E192" s="139">
        <v>2155714</v>
      </c>
      <c r="F192" s="139">
        <f t="shared" si="2"/>
        <v>3302344</v>
      </c>
    </row>
    <row r="193" spans="1:6" ht="15.75" x14ac:dyDescent="0.25">
      <c r="A193" s="136" t="s">
        <v>713</v>
      </c>
      <c r="B193" s="136" t="s">
        <v>714</v>
      </c>
      <c r="C193" s="139">
        <v>56313</v>
      </c>
      <c r="D193" s="139">
        <v>436336</v>
      </c>
      <c r="E193" s="139">
        <v>957232</v>
      </c>
      <c r="F193" s="139">
        <f t="shared" si="2"/>
        <v>1449881</v>
      </c>
    </row>
    <row r="194" spans="1:6" ht="15.75" x14ac:dyDescent="0.25">
      <c r="A194" s="136" t="s">
        <v>715</v>
      </c>
      <c r="B194" s="136" t="s">
        <v>716</v>
      </c>
      <c r="C194" s="139">
        <v>91094</v>
      </c>
      <c r="D194" s="139">
        <v>358993</v>
      </c>
      <c r="E194" s="139">
        <v>1597422</v>
      </c>
      <c r="F194" s="139">
        <f t="shared" si="2"/>
        <v>2047509</v>
      </c>
    </row>
    <row r="195" spans="1:6" ht="15.75" x14ac:dyDescent="0.25">
      <c r="A195" s="136" t="s">
        <v>717</v>
      </c>
      <c r="B195" s="136" t="s">
        <v>718</v>
      </c>
      <c r="C195" s="139">
        <v>2146</v>
      </c>
      <c r="D195" s="139">
        <v>16416</v>
      </c>
      <c r="E195" s="139">
        <v>331461</v>
      </c>
      <c r="F195" s="139">
        <f t="shared" si="2"/>
        <v>350023</v>
      </c>
    </row>
    <row r="196" spans="1:6" ht="15.75" x14ac:dyDescent="0.25">
      <c r="A196" s="136" t="s">
        <v>719</v>
      </c>
      <c r="B196" s="136" t="s">
        <v>720</v>
      </c>
      <c r="C196" s="139">
        <v>10298</v>
      </c>
      <c r="D196" s="139">
        <v>14044</v>
      </c>
      <c r="E196" s="139">
        <v>208738</v>
      </c>
      <c r="F196" s="139">
        <f t="shared" ref="F196:F259" si="3">SUM(C196:E196)</f>
        <v>233080</v>
      </c>
    </row>
    <row r="197" spans="1:6" ht="15.75" x14ac:dyDescent="0.25">
      <c r="A197" s="136" t="s">
        <v>721</v>
      </c>
      <c r="B197" s="136" t="s">
        <v>722</v>
      </c>
      <c r="C197" s="139">
        <v>0</v>
      </c>
      <c r="D197" s="139">
        <v>2730</v>
      </c>
      <c r="E197" s="139">
        <v>83120</v>
      </c>
      <c r="F197" s="139">
        <f t="shared" si="3"/>
        <v>85850</v>
      </c>
    </row>
    <row r="198" spans="1:6" ht="15.75" x14ac:dyDescent="0.25">
      <c r="A198" s="136" t="s">
        <v>723</v>
      </c>
      <c r="B198" s="136" t="s">
        <v>724</v>
      </c>
      <c r="C198" s="139">
        <v>0</v>
      </c>
      <c r="D198" s="139">
        <v>0</v>
      </c>
      <c r="E198" s="139">
        <v>50323</v>
      </c>
      <c r="F198" s="139">
        <f t="shared" si="3"/>
        <v>50323</v>
      </c>
    </row>
    <row r="199" spans="1:6" ht="15.75" x14ac:dyDescent="0.25">
      <c r="A199" s="136" t="s">
        <v>725</v>
      </c>
      <c r="B199" s="136" t="s">
        <v>726</v>
      </c>
      <c r="C199" s="139">
        <v>0</v>
      </c>
      <c r="D199" s="139">
        <v>0</v>
      </c>
      <c r="E199" s="139">
        <v>41563</v>
      </c>
      <c r="F199" s="139">
        <f t="shared" si="3"/>
        <v>41563</v>
      </c>
    </row>
    <row r="200" spans="1:6" ht="15.75" x14ac:dyDescent="0.25">
      <c r="A200" s="136" t="s">
        <v>727</v>
      </c>
      <c r="B200" s="136" t="s">
        <v>728</v>
      </c>
      <c r="C200" s="139">
        <v>0</v>
      </c>
      <c r="D200" s="139">
        <v>0</v>
      </c>
      <c r="E200" s="139">
        <v>121415</v>
      </c>
      <c r="F200" s="139">
        <f t="shared" si="3"/>
        <v>121415</v>
      </c>
    </row>
    <row r="201" spans="1:6" ht="15.75" x14ac:dyDescent="0.25">
      <c r="A201" s="136" t="s">
        <v>729</v>
      </c>
      <c r="B201" s="136" t="s">
        <v>730</v>
      </c>
      <c r="C201" s="139">
        <v>38249</v>
      </c>
      <c r="D201" s="139">
        <v>32275</v>
      </c>
      <c r="E201" s="139">
        <v>932097</v>
      </c>
      <c r="F201" s="139">
        <f t="shared" si="3"/>
        <v>1002621</v>
      </c>
    </row>
    <row r="202" spans="1:6" ht="15.75" x14ac:dyDescent="0.25">
      <c r="A202" s="136" t="s">
        <v>731</v>
      </c>
      <c r="B202" s="136" t="s">
        <v>732</v>
      </c>
      <c r="C202" s="139">
        <v>196281</v>
      </c>
      <c r="D202" s="139">
        <v>43378</v>
      </c>
      <c r="E202" s="139">
        <v>901914</v>
      </c>
      <c r="F202" s="139">
        <f t="shared" si="3"/>
        <v>1141573</v>
      </c>
    </row>
    <row r="203" spans="1:6" ht="15.75" x14ac:dyDescent="0.25">
      <c r="A203" s="136" t="s">
        <v>733</v>
      </c>
      <c r="B203" s="136" t="s">
        <v>734</v>
      </c>
      <c r="C203" s="139">
        <v>237903</v>
      </c>
      <c r="D203" s="139">
        <v>119873</v>
      </c>
      <c r="E203" s="139">
        <v>1123318</v>
      </c>
      <c r="F203" s="139">
        <f t="shared" si="3"/>
        <v>1481094</v>
      </c>
    </row>
    <row r="204" spans="1:6" ht="15.75" x14ac:dyDescent="0.25">
      <c r="A204" s="136" t="s">
        <v>735</v>
      </c>
      <c r="B204" s="136" t="s">
        <v>736</v>
      </c>
      <c r="C204" s="139">
        <v>91230</v>
      </c>
      <c r="D204" s="139">
        <v>175807</v>
      </c>
      <c r="E204" s="139">
        <v>1203494</v>
      </c>
      <c r="F204" s="139">
        <f t="shared" si="3"/>
        <v>1470531</v>
      </c>
    </row>
    <row r="205" spans="1:6" ht="15.75" x14ac:dyDescent="0.25">
      <c r="A205" s="136" t="s">
        <v>737</v>
      </c>
      <c r="B205" s="136" t="s">
        <v>738</v>
      </c>
      <c r="C205" s="139">
        <v>41242</v>
      </c>
      <c r="D205" s="139">
        <v>33446</v>
      </c>
      <c r="E205" s="139">
        <v>1731421</v>
      </c>
      <c r="F205" s="139">
        <f t="shared" si="3"/>
        <v>1806109</v>
      </c>
    </row>
    <row r="206" spans="1:6" ht="15.75" x14ac:dyDescent="0.25">
      <c r="A206" s="136" t="s">
        <v>739</v>
      </c>
      <c r="B206" s="136" t="s">
        <v>740</v>
      </c>
      <c r="C206" s="139">
        <v>59507</v>
      </c>
      <c r="D206" s="139">
        <v>77127</v>
      </c>
      <c r="E206" s="139">
        <v>695481</v>
      </c>
      <c r="F206" s="139">
        <f t="shared" si="3"/>
        <v>832115</v>
      </c>
    </row>
    <row r="207" spans="1:6" ht="15.75" x14ac:dyDescent="0.25">
      <c r="A207" s="136" t="s">
        <v>741</v>
      </c>
      <c r="B207" s="136" t="s">
        <v>742</v>
      </c>
      <c r="C207" s="139">
        <v>11858</v>
      </c>
      <c r="D207" s="139">
        <v>0</v>
      </c>
      <c r="E207" s="139">
        <v>272487</v>
      </c>
      <c r="F207" s="139">
        <f t="shared" si="3"/>
        <v>284345</v>
      </c>
    </row>
    <row r="208" spans="1:6" ht="15.75" x14ac:dyDescent="0.25">
      <c r="A208" s="136" t="s">
        <v>743</v>
      </c>
      <c r="B208" s="136" t="s">
        <v>744</v>
      </c>
      <c r="C208" s="139">
        <v>0</v>
      </c>
      <c r="D208" s="139">
        <v>0</v>
      </c>
      <c r="E208" s="139">
        <v>117022</v>
      </c>
      <c r="F208" s="139">
        <f t="shared" si="3"/>
        <v>117022</v>
      </c>
    </row>
    <row r="209" spans="1:6" ht="15.75" x14ac:dyDescent="0.25">
      <c r="A209" s="136" t="s">
        <v>745</v>
      </c>
      <c r="B209" s="136" t="s">
        <v>746</v>
      </c>
      <c r="C209" s="139">
        <v>160242</v>
      </c>
      <c r="D209" s="139">
        <v>113704</v>
      </c>
      <c r="E209" s="139">
        <v>1617395</v>
      </c>
      <c r="F209" s="139">
        <f t="shared" si="3"/>
        <v>1891341</v>
      </c>
    </row>
    <row r="210" spans="1:6" ht="15.75" x14ac:dyDescent="0.25">
      <c r="A210" s="136" t="s">
        <v>747</v>
      </c>
      <c r="B210" s="136" t="s">
        <v>748</v>
      </c>
      <c r="C210" s="139">
        <v>353310</v>
      </c>
      <c r="D210" s="139">
        <v>294368</v>
      </c>
      <c r="E210" s="139">
        <v>4108719</v>
      </c>
      <c r="F210" s="139">
        <f t="shared" si="3"/>
        <v>4756397</v>
      </c>
    </row>
    <row r="211" spans="1:6" ht="15.75" x14ac:dyDescent="0.25">
      <c r="A211" s="136" t="s">
        <v>749</v>
      </c>
      <c r="B211" s="136" t="s">
        <v>750</v>
      </c>
      <c r="C211" s="139">
        <v>514620</v>
      </c>
      <c r="D211" s="139">
        <v>0</v>
      </c>
      <c r="E211" s="139">
        <v>2331146</v>
      </c>
      <c r="F211" s="139">
        <f t="shared" si="3"/>
        <v>2845766</v>
      </c>
    </row>
    <row r="212" spans="1:6" ht="15.75" x14ac:dyDescent="0.25">
      <c r="A212" s="136" t="s">
        <v>751</v>
      </c>
      <c r="B212" s="136" t="s">
        <v>752</v>
      </c>
      <c r="C212" s="139">
        <v>60938</v>
      </c>
      <c r="D212" s="139">
        <v>0</v>
      </c>
      <c r="E212" s="139">
        <v>551778</v>
      </c>
      <c r="F212" s="139">
        <f t="shared" si="3"/>
        <v>612716</v>
      </c>
    </row>
    <row r="213" spans="1:6" ht="15.75" x14ac:dyDescent="0.25">
      <c r="A213" s="136" t="s">
        <v>753</v>
      </c>
      <c r="B213" s="136" t="s">
        <v>754</v>
      </c>
      <c r="C213" s="139">
        <v>1320324</v>
      </c>
      <c r="D213" s="139">
        <v>0</v>
      </c>
      <c r="E213" s="139">
        <v>4737249</v>
      </c>
      <c r="F213" s="139">
        <f t="shared" si="3"/>
        <v>6057573</v>
      </c>
    </row>
    <row r="214" spans="1:6" ht="15.75" x14ac:dyDescent="0.25">
      <c r="A214" s="136" t="s">
        <v>755</v>
      </c>
      <c r="B214" s="136" t="s">
        <v>756</v>
      </c>
      <c r="C214" s="139">
        <v>244589</v>
      </c>
      <c r="D214" s="139">
        <v>0</v>
      </c>
      <c r="E214" s="139">
        <v>1154371</v>
      </c>
      <c r="F214" s="139">
        <f t="shared" si="3"/>
        <v>1398960</v>
      </c>
    </row>
    <row r="215" spans="1:6" ht="15.75" x14ac:dyDescent="0.25">
      <c r="A215" s="136" t="s">
        <v>757</v>
      </c>
      <c r="B215" s="136" t="s">
        <v>758</v>
      </c>
      <c r="C215" s="139">
        <v>62578</v>
      </c>
      <c r="D215" s="139">
        <v>0</v>
      </c>
      <c r="E215" s="139">
        <v>1188028</v>
      </c>
      <c r="F215" s="139">
        <f t="shared" si="3"/>
        <v>1250606</v>
      </c>
    </row>
    <row r="216" spans="1:6" ht="15.75" x14ac:dyDescent="0.25">
      <c r="A216" s="136" t="s">
        <v>759</v>
      </c>
      <c r="B216" s="136" t="s">
        <v>760</v>
      </c>
      <c r="C216" s="139">
        <v>5658</v>
      </c>
      <c r="D216" s="139">
        <v>176190</v>
      </c>
      <c r="E216" s="139">
        <v>276284</v>
      </c>
      <c r="F216" s="139">
        <f t="shared" si="3"/>
        <v>458132</v>
      </c>
    </row>
    <row r="217" spans="1:6" ht="15.75" x14ac:dyDescent="0.25">
      <c r="A217" s="136" t="s">
        <v>761</v>
      </c>
      <c r="B217" s="136" t="s">
        <v>762</v>
      </c>
      <c r="C217" s="139">
        <v>38841</v>
      </c>
      <c r="D217" s="139">
        <v>0</v>
      </c>
      <c r="E217" s="139">
        <v>403370</v>
      </c>
      <c r="F217" s="139">
        <f t="shared" si="3"/>
        <v>442211</v>
      </c>
    </row>
    <row r="218" spans="1:6" ht="15.75" x14ac:dyDescent="0.25">
      <c r="A218" s="136" t="s">
        <v>763</v>
      </c>
      <c r="B218" s="136" t="s">
        <v>764</v>
      </c>
      <c r="C218" s="139">
        <v>6017</v>
      </c>
      <c r="D218" s="139">
        <v>0</v>
      </c>
      <c r="E218" s="139">
        <v>277152</v>
      </c>
      <c r="F218" s="139">
        <f t="shared" si="3"/>
        <v>283169</v>
      </c>
    </row>
    <row r="219" spans="1:6" ht="15.75" x14ac:dyDescent="0.25">
      <c r="A219" s="136" t="s">
        <v>765</v>
      </c>
      <c r="B219" s="136" t="s">
        <v>766</v>
      </c>
      <c r="C219" s="139">
        <v>17962</v>
      </c>
      <c r="D219" s="139">
        <v>0</v>
      </c>
      <c r="E219" s="139">
        <v>548264</v>
      </c>
      <c r="F219" s="139">
        <f t="shared" si="3"/>
        <v>566226</v>
      </c>
    </row>
    <row r="220" spans="1:6" ht="15.75" x14ac:dyDescent="0.25">
      <c r="A220" s="136" t="s">
        <v>767</v>
      </c>
      <c r="B220" s="136" t="s">
        <v>768</v>
      </c>
      <c r="C220" s="139">
        <v>399017</v>
      </c>
      <c r="D220" s="139">
        <v>46380</v>
      </c>
      <c r="E220" s="139">
        <v>4756096</v>
      </c>
      <c r="F220" s="139">
        <f t="shared" si="3"/>
        <v>5201493</v>
      </c>
    </row>
    <row r="221" spans="1:6" ht="15.75" x14ac:dyDescent="0.25">
      <c r="A221" s="136" t="s">
        <v>769</v>
      </c>
      <c r="B221" s="136" t="s">
        <v>770</v>
      </c>
      <c r="C221" s="139">
        <v>756116</v>
      </c>
      <c r="D221" s="139">
        <v>118772</v>
      </c>
      <c r="E221" s="139">
        <v>3726259</v>
      </c>
      <c r="F221" s="139">
        <f t="shared" si="3"/>
        <v>4601147</v>
      </c>
    </row>
    <row r="222" spans="1:6" ht="15.75" x14ac:dyDescent="0.25">
      <c r="A222" s="136" t="s">
        <v>771</v>
      </c>
      <c r="B222" s="136" t="s">
        <v>772</v>
      </c>
      <c r="C222" s="139">
        <v>19410</v>
      </c>
      <c r="D222" s="139">
        <v>0</v>
      </c>
      <c r="E222" s="139">
        <v>509482</v>
      </c>
      <c r="F222" s="139">
        <f t="shared" si="3"/>
        <v>528892</v>
      </c>
    </row>
    <row r="223" spans="1:6" ht="15.75" x14ac:dyDescent="0.25">
      <c r="A223" s="136" t="s">
        <v>773</v>
      </c>
      <c r="B223" s="136" t="s">
        <v>774</v>
      </c>
      <c r="C223" s="139">
        <v>16377</v>
      </c>
      <c r="D223" s="139">
        <v>0</v>
      </c>
      <c r="E223" s="139">
        <v>473827</v>
      </c>
      <c r="F223" s="139">
        <f t="shared" si="3"/>
        <v>490204</v>
      </c>
    </row>
    <row r="224" spans="1:6" ht="15.75" x14ac:dyDescent="0.25">
      <c r="A224" s="136" t="s">
        <v>775</v>
      </c>
      <c r="B224" s="136" t="s">
        <v>776</v>
      </c>
      <c r="C224" s="139">
        <v>117577</v>
      </c>
      <c r="D224" s="139">
        <v>0</v>
      </c>
      <c r="E224" s="139">
        <v>1298240</v>
      </c>
      <c r="F224" s="139">
        <f t="shared" si="3"/>
        <v>1415817</v>
      </c>
    </row>
    <row r="225" spans="1:6" ht="15.75" x14ac:dyDescent="0.25">
      <c r="A225" s="136" t="s">
        <v>777</v>
      </c>
      <c r="B225" s="136" t="s">
        <v>778</v>
      </c>
      <c r="C225" s="139">
        <v>288320</v>
      </c>
      <c r="D225" s="139">
        <v>162437</v>
      </c>
      <c r="E225" s="139">
        <v>1400545</v>
      </c>
      <c r="F225" s="139">
        <f t="shared" si="3"/>
        <v>1851302</v>
      </c>
    </row>
    <row r="226" spans="1:6" ht="15.75" x14ac:dyDescent="0.25">
      <c r="A226" s="136" t="s">
        <v>779</v>
      </c>
      <c r="B226" s="136" t="s">
        <v>780</v>
      </c>
      <c r="C226" s="139">
        <v>89053</v>
      </c>
      <c r="D226" s="139">
        <v>0</v>
      </c>
      <c r="E226" s="139">
        <v>464725</v>
      </c>
      <c r="F226" s="139">
        <f t="shared" si="3"/>
        <v>553778</v>
      </c>
    </row>
    <row r="227" spans="1:6" ht="15.75" x14ac:dyDescent="0.25">
      <c r="A227" s="136" t="s">
        <v>781</v>
      </c>
      <c r="B227" s="136" t="s">
        <v>782</v>
      </c>
      <c r="C227" s="139">
        <v>170366</v>
      </c>
      <c r="D227" s="139">
        <v>162176</v>
      </c>
      <c r="E227" s="139">
        <v>994669</v>
      </c>
      <c r="F227" s="139">
        <f t="shared" si="3"/>
        <v>1327211</v>
      </c>
    </row>
    <row r="228" spans="1:6" ht="15.75" x14ac:dyDescent="0.25">
      <c r="A228" s="136" t="s">
        <v>783</v>
      </c>
      <c r="B228" s="136" t="s">
        <v>784</v>
      </c>
      <c r="C228" s="139">
        <v>147504</v>
      </c>
      <c r="D228" s="139">
        <v>128237</v>
      </c>
      <c r="E228" s="139">
        <v>1320472</v>
      </c>
      <c r="F228" s="139">
        <f t="shared" si="3"/>
        <v>1596213</v>
      </c>
    </row>
    <row r="229" spans="1:6" ht="15.75" x14ac:dyDescent="0.25">
      <c r="A229" s="136" t="s">
        <v>785</v>
      </c>
      <c r="B229" s="136" t="s">
        <v>786</v>
      </c>
      <c r="C229" s="139">
        <v>181916</v>
      </c>
      <c r="D229" s="139">
        <v>118754</v>
      </c>
      <c r="E229" s="139">
        <v>1625925</v>
      </c>
      <c r="F229" s="139">
        <f t="shared" si="3"/>
        <v>1926595</v>
      </c>
    </row>
    <row r="230" spans="1:6" ht="15.75" x14ac:dyDescent="0.25">
      <c r="A230" s="136" t="s">
        <v>787</v>
      </c>
      <c r="B230" s="136" t="s">
        <v>788</v>
      </c>
      <c r="C230" s="139">
        <v>206916</v>
      </c>
      <c r="D230" s="139">
        <v>244783</v>
      </c>
      <c r="E230" s="139">
        <v>1875404</v>
      </c>
      <c r="F230" s="139">
        <f t="shared" si="3"/>
        <v>2327103</v>
      </c>
    </row>
    <row r="231" spans="1:6" ht="15.75" x14ac:dyDescent="0.25">
      <c r="A231" s="136" t="s">
        <v>789</v>
      </c>
      <c r="B231" s="136" t="s">
        <v>790</v>
      </c>
      <c r="C231" s="139">
        <v>516710</v>
      </c>
      <c r="D231" s="139">
        <v>163684</v>
      </c>
      <c r="E231" s="139">
        <v>1053424</v>
      </c>
      <c r="F231" s="139">
        <f t="shared" si="3"/>
        <v>1733818</v>
      </c>
    </row>
    <row r="232" spans="1:6" ht="15.75" x14ac:dyDescent="0.25">
      <c r="A232" s="136" t="s">
        <v>791</v>
      </c>
      <c r="B232" s="136" t="s">
        <v>792</v>
      </c>
      <c r="C232" s="139">
        <v>224764</v>
      </c>
      <c r="D232" s="139">
        <v>345673</v>
      </c>
      <c r="E232" s="139">
        <v>3133816</v>
      </c>
      <c r="F232" s="139">
        <f t="shared" si="3"/>
        <v>3704253</v>
      </c>
    </row>
    <row r="233" spans="1:6" ht="15.75" x14ac:dyDescent="0.25">
      <c r="A233" s="136" t="s">
        <v>793</v>
      </c>
      <c r="B233" s="136" t="s">
        <v>794</v>
      </c>
      <c r="C233" s="139">
        <v>61978</v>
      </c>
      <c r="D233" s="139">
        <v>121224</v>
      </c>
      <c r="E233" s="139">
        <v>1942936</v>
      </c>
      <c r="F233" s="139">
        <f t="shared" si="3"/>
        <v>2126138</v>
      </c>
    </row>
    <row r="234" spans="1:6" ht="15.75" x14ac:dyDescent="0.25">
      <c r="A234" s="136" t="s">
        <v>795</v>
      </c>
      <c r="B234" s="136" t="s">
        <v>796</v>
      </c>
      <c r="C234" s="139">
        <v>27892</v>
      </c>
      <c r="D234" s="139">
        <v>111435</v>
      </c>
      <c r="E234" s="139">
        <v>1328602</v>
      </c>
      <c r="F234" s="139">
        <f t="shared" si="3"/>
        <v>1467929</v>
      </c>
    </row>
    <row r="235" spans="1:6" ht="15.75" x14ac:dyDescent="0.25">
      <c r="A235" s="136" t="s">
        <v>797</v>
      </c>
      <c r="B235" s="136" t="s">
        <v>798</v>
      </c>
      <c r="C235" s="139">
        <v>73598</v>
      </c>
      <c r="D235" s="139">
        <v>0</v>
      </c>
      <c r="E235" s="139">
        <v>396940</v>
      </c>
      <c r="F235" s="139">
        <f t="shared" si="3"/>
        <v>470538</v>
      </c>
    </row>
    <row r="236" spans="1:6" ht="15.75" x14ac:dyDescent="0.25">
      <c r="A236" s="136" t="s">
        <v>799</v>
      </c>
      <c r="B236" s="136" t="s">
        <v>800</v>
      </c>
      <c r="C236" s="139">
        <v>96592</v>
      </c>
      <c r="D236" s="139">
        <v>94965</v>
      </c>
      <c r="E236" s="139">
        <v>1419332</v>
      </c>
      <c r="F236" s="139">
        <f t="shared" si="3"/>
        <v>1610889</v>
      </c>
    </row>
    <row r="237" spans="1:6" ht="15.75" x14ac:dyDescent="0.25">
      <c r="A237" s="136" t="s">
        <v>801</v>
      </c>
      <c r="B237" s="136" t="s">
        <v>802</v>
      </c>
      <c r="C237" s="139">
        <v>34425</v>
      </c>
      <c r="D237" s="139">
        <v>0</v>
      </c>
      <c r="E237" s="139">
        <v>606913</v>
      </c>
      <c r="F237" s="139">
        <f t="shared" si="3"/>
        <v>641338</v>
      </c>
    </row>
    <row r="238" spans="1:6" ht="15.75" x14ac:dyDescent="0.25">
      <c r="A238" s="136" t="s">
        <v>803</v>
      </c>
      <c r="B238" s="136" t="s">
        <v>804</v>
      </c>
      <c r="C238" s="139">
        <v>106059</v>
      </c>
      <c r="D238" s="139">
        <v>88604</v>
      </c>
      <c r="E238" s="139">
        <v>859213</v>
      </c>
      <c r="F238" s="139">
        <f t="shared" si="3"/>
        <v>1053876</v>
      </c>
    </row>
    <row r="239" spans="1:6" ht="15.75" x14ac:dyDescent="0.25">
      <c r="A239" s="136" t="s">
        <v>805</v>
      </c>
      <c r="B239" s="136" t="s">
        <v>806</v>
      </c>
      <c r="C239" s="139">
        <v>86376</v>
      </c>
      <c r="D239" s="139">
        <v>54553</v>
      </c>
      <c r="E239" s="139">
        <v>384628</v>
      </c>
      <c r="F239" s="139">
        <f t="shared" si="3"/>
        <v>525557</v>
      </c>
    </row>
    <row r="240" spans="1:6" ht="15.75" x14ac:dyDescent="0.25">
      <c r="A240" s="136" t="s">
        <v>807</v>
      </c>
      <c r="B240" s="136" t="s">
        <v>808</v>
      </c>
      <c r="C240" s="139">
        <v>246593</v>
      </c>
      <c r="D240" s="139">
        <v>230740</v>
      </c>
      <c r="E240" s="139">
        <v>2137982</v>
      </c>
      <c r="F240" s="139">
        <f t="shared" si="3"/>
        <v>2615315</v>
      </c>
    </row>
    <row r="241" spans="1:6" ht="15.75" x14ac:dyDescent="0.25">
      <c r="A241" s="136" t="s">
        <v>809</v>
      </c>
      <c r="B241" s="136" t="s">
        <v>810</v>
      </c>
      <c r="C241" s="139">
        <v>110536</v>
      </c>
      <c r="D241" s="139">
        <v>46829</v>
      </c>
      <c r="E241" s="139">
        <v>640839</v>
      </c>
      <c r="F241" s="139">
        <f t="shared" si="3"/>
        <v>798204</v>
      </c>
    </row>
    <row r="242" spans="1:6" ht="15.75" x14ac:dyDescent="0.25">
      <c r="A242" s="136" t="s">
        <v>811</v>
      </c>
      <c r="B242" s="136" t="s">
        <v>812</v>
      </c>
      <c r="C242" s="139">
        <v>423388</v>
      </c>
      <c r="D242" s="139">
        <v>238126</v>
      </c>
      <c r="E242" s="139">
        <v>2529087</v>
      </c>
      <c r="F242" s="139">
        <f t="shared" si="3"/>
        <v>3190601</v>
      </c>
    </row>
    <row r="243" spans="1:6" ht="15.75" x14ac:dyDescent="0.25">
      <c r="A243" s="136" t="s">
        <v>813</v>
      </c>
      <c r="B243" s="136" t="s">
        <v>814</v>
      </c>
      <c r="C243" s="139">
        <v>5729</v>
      </c>
      <c r="D243" s="139">
        <v>32894</v>
      </c>
      <c r="E243" s="139">
        <v>828640</v>
      </c>
      <c r="F243" s="139">
        <f t="shared" si="3"/>
        <v>867263</v>
      </c>
    </row>
    <row r="244" spans="1:6" ht="15.75" x14ac:dyDescent="0.25">
      <c r="A244" s="136" t="s">
        <v>815</v>
      </c>
      <c r="B244" s="136" t="s">
        <v>816</v>
      </c>
      <c r="C244" s="139">
        <v>358290</v>
      </c>
      <c r="D244" s="139">
        <v>29583</v>
      </c>
      <c r="E244" s="139">
        <v>2110269</v>
      </c>
      <c r="F244" s="139">
        <f t="shared" si="3"/>
        <v>2498142</v>
      </c>
    </row>
    <row r="245" spans="1:6" ht="15.75" x14ac:dyDescent="0.25">
      <c r="A245" s="136" t="s">
        <v>817</v>
      </c>
      <c r="B245" s="136" t="s">
        <v>818</v>
      </c>
      <c r="C245" s="139">
        <v>468992</v>
      </c>
      <c r="D245" s="139">
        <v>502763</v>
      </c>
      <c r="E245" s="139">
        <v>1868286</v>
      </c>
      <c r="F245" s="139">
        <f t="shared" si="3"/>
        <v>2840041</v>
      </c>
    </row>
    <row r="246" spans="1:6" ht="15.75" x14ac:dyDescent="0.25">
      <c r="A246" s="136" t="s">
        <v>819</v>
      </c>
      <c r="B246" s="136" t="s">
        <v>820</v>
      </c>
      <c r="C246" s="139">
        <v>2351204</v>
      </c>
      <c r="D246" s="139">
        <v>769972</v>
      </c>
      <c r="E246" s="139">
        <v>6307288</v>
      </c>
      <c r="F246" s="139">
        <f t="shared" si="3"/>
        <v>9428464</v>
      </c>
    </row>
    <row r="247" spans="1:6" ht="15.75" x14ac:dyDescent="0.25">
      <c r="A247" s="136" t="s">
        <v>821</v>
      </c>
      <c r="B247" s="136" t="s">
        <v>822</v>
      </c>
      <c r="C247" s="139">
        <v>1817467</v>
      </c>
      <c r="D247" s="139">
        <v>1463476</v>
      </c>
      <c r="E247" s="139">
        <v>11522952</v>
      </c>
      <c r="F247" s="139">
        <f t="shared" si="3"/>
        <v>14803895</v>
      </c>
    </row>
    <row r="248" spans="1:6" ht="15.75" x14ac:dyDescent="0.25">
      <c r="A248" s="136" t="s">
        <v>823</v>
      </c>
      <c r="B248" s="136" t="s">
        <v>824</v>
      </c>
      <c r="C248" s="139">
        <v>786640</v>
      </c>
      <c r="D248" s="139">
        <v>661928</v>
      </c>
      <c r="E248" s="139">
        <v>3690534</v>
      </c>
      <c r="F248" s="139">
        <f t="shared" si="3"/>
        <v>5139102</v>
      </c>
    </row>
    <row r="249" spans="1:6" ht="15.75" x14ac:dyDescent="0.25">
      <c r="A249" s="136" t="s">
        <v>825</v>
      </c>
      <c r="B249" s="136" t="s">
        <v>826</v>
      </c>
      <c r="C249" s="139">
        <v>616812</v>
      </c>
      <c r="D249" s="139">
        <v>392875</v>
      </c>
      <c r="E249" s="139">
        <v>3499173</v>
      </c>
      <c r="F249" s="139">
        <f t="shared" si="3"/>
        <v>4508860</v>
      </c>
    </row>
    <row r="250" spans="1:6" ht="15.75" x14ac:dyDescent="0.25">
      <c r="A250" s="136" t="s">
        <v>827</v>
      </c>
      <c r="B250" s="136" t="s">
        <v>828</v>
      </c>
      <c r="C250" s="139">
        <v>462139</v>
      </c>
      <c r="D250" s="139">
        <v>212332</v>
      </c>
      <c r="E250" s="139">
        <v>1746245</v>
      </c>
      <c r="F250" s="139">
        <f t="shared" si="3"/>
        <v>2420716</v>
      </c>
    </row>
    <row r="251" spans="1:6" ht="15.75" x14ac:dyDescent="0.25">
      <c r="A251" s="136" t="s">
        <v>829</v>
      </c>
      <c r="B251" s="136" t="s">
        <v>830</v>
      </c>
      <c r="C251" s="139">
        <v>970889</v>
      </c>
      <c r="D251" s="139">
        <v>242872</v>
      </c>
      <c r="E251" s="139">
        <v>4149909</v>
      </c>
      <c r="F251" s="139">
        <f t="shared" si="3"/>
        <v>5363670</v>
      </c>
    </row>
    <row r="252" spans="1:6" ht="15.75" x14ac:dyDescent="0.25">
      <c r="A252" s="136" t="s">
        <v>831</v>
      </c>
      <c r="B252" s="136" t="s">
        <v>832</v>
      </c>
      <c r="C252" s="139">
        <v>1101415</v>
      </c>
      <c r="D252" s="139">
        <v>289710</v>
      </c>
      <c r="E252" s="139">
        <v>3733953</v>
      </c>
      <c r="F252" s="139">
        <f t="shared" si="3"/>
        <v>5125078</v>
      </c>
    </row>
    <row r="253" spans="1:6" ht="15.75" x14ac:dyDescent="0.25">
      <c r="A253" s="136" t="s">
        <v>833</v>
      </c>
      <c r="B253" s="136" t="s">
        <v>834</v>
      </c>
      <c r="C253" s="139">
        <v>650501</v>
      </c>
      <c r="D253" s="139">
        <v>424380</v>
      </c>
      <c r="E253" s="139">
        <v>3113025</v>
      </c>
      <c r="F253" s="139">
        <f t="shared" si="3"/>
        <v>4187906</v>
      </c>
    </row>
    <row r="254" spans="1:6" ht="15.75" x14ac:dyDescent="0.25">
      <c r="A254" s="136" t="s">
        <v>835</v>
      </c>
      <c r="B254" s="136" t="s">
        <v>836</v>
      </c>
      <c r="C254" s="139">
        <v>2019740</v>
      </c>
      <c r="D254" s="139">
        <v>539022</v>
      </c>
      <c r="E254" s="139">
        <v>5857998</v>
      </c>
      <c r="F254" s="139">
        <f t="shared" si="3"/>
        <v>8416760</v>
      </c>
    </row>
    <row r="255" spans="1:6" ht="15.75" x14ac:dyDescent="0.25">
      <c r="A255" s="136" t="s">
        <v>837</v>
      </c>
      <c r="B255" s="136" t="s">
        <v>838</v>
      </c>
      <c r="C255" s="139">
        <v>403733</v>
      </c>
      <c r="D255" s="139">
        <v>181383</v>
      </c>
      <c r="E255" s="139">
        <v>2225196</v>
      </c>
      <c r="F255" s="139">
        <f t="shared" si="3"/>
        <v>2810312</v>
      </c>
    </row>
    <row r="256" spans="1:6" ht="15.75" x14ac:dyDescent="0.25">
      <c r="A256" s="136" t="s">
        <v>839</v>
      </c>
      <c r="B256" s="136" t="s">
        <v>840</v>
      </c>
      <c r="C256" s="139">
        <v>836227</v>
      </c>
      <c r="D256" s="139">
        <v>291805</v>
      </c>
      <c r="E256" s="139">
        <v>2063376</v>
      </c>
      <c r="F256" s="139">
        <f t="shared" si="3"/>
        <v>3191408</v>
      </c>
    </row>
    <row r="257" spans="1:6" ht="15.75" x14ac:dyDescent="0.25">
      <c r="A257" s="136" t="s">
        <v>841</v>
      </c>
      <c r="B257" s="136" t="s">
        <v>842</v>
      </c>
      <c r="C257" s="139">
        <v>952032</v>
      </c>
      <c r="D257" s="139">
        <v>670734</v>
      </c>
      <c r="E257" s="139">
        <v>4594715</v>
      </c>
      <c r="F257" s="139">
        <f t="shared" si="3"/>
        <v>6217481</v>
      </c>
    </row>
    <row r="258" spans="1:6" ht="15.75" x14ac:dyDescent="0.25">
      <c r="A258" s="136" t="s">
        <v>843</v>
      </c>
      <c r="B258" s="136" t="s">
        <v>844</v>
      </c>
      <c r="C258" s="139">
        <v>9135889</v>
      </c>
      <c r="D258" s="139">
        <v>10021275</v>
      </c>
      <c r="E258" s="139">
        <v>73357183</v>
      </c>
      <c r="F258" s="139">
        <f t="shared" si="3"/>
        <v>92514347</v>
      </c>
    </row>
    <row r="259" spans="1:6" ht="15.75" x14ac:dyDescent="0.25">
      <c r="A259" s="136" t="s">
        <v>845</v>
      </c>
      <c r="B259" s="136" t="s">
        <v>846</v>
      </c>
      <c r="C259" s="139">
        <v>1659589</v>
      </c>
      <c r="D259" s="139">
        <v>554683</v>
      </c>
      <c r="E259" s="139">
        <v>5038929</v>
      </c>
      <c r="F259" s="139">
        <f t="shared" si="3"/>
        <v>7253201</v>
      </c>
    </row>
    <row r="260" spans="1:6" ht="15.75" x14ac:dyDescent="0.25">
      <c r="A260" s="136" t="s">
        <v>847</v>
      </c>
      <c r="B260" s="136" t="s">
        <v>848</v>
      </c>
      <c r="C260" s="139">
        <v>912813</v>
      </c>
      <c r="D260" s="139">
        <v>674517</v>
      </c>
      <c r="E260" s="139">
        <v>5072418</v>
      </c>
      <c r="F260" s="139">
        <f t="shared" ref="F260:F323" si="4">SUM(C260:E260)</f>
        <v>6659748</v>
      </c>
    </row>
    <row r="261" spans="1:6" ht="15.75" x14ac:dyDescent="0.25">
      <c r="A261" s="136" t="s">
        <v>849</v>
      </c>
      <c r="B261" s="136" t="s">
        <v>850</v>
      </c>
      <c r="C261" s="139">
        <v>1429219</v>
      </c>
      <c r="D261" s="139">
        <v>853919</v>
      </c>
      <c r="E261" s="139">
        <v>6281816</v>
      </c>
      <c r="F261" s="139">
        <f t="shared" si="4"/>
        <v>8564954</v>
      </c>
    </row>
    <row r="262" spans="1:6" ht="15.75" x14ac:dyDescent="0.25">
      <c r="A262" s="136" t="s">
        <v>851</v>
      </c>
      <c r="B262" s="136" t="s">
        <v>852</v>
      </c>
      <c r="C262" s="139">
        <v>116447</v>
      </c>
      <c r="D262" s="139">
        <v>129577</v>
      </c>
      <c r="E262" s="139">
        <v>1175402</v>
      </c>
      <c r="F262" s="139">
        <f t="shared" si="4"/>
        <v>1421426</v>
      </c>
    </row>
    <row r="263" spans="1:6" ht="15.75" x14ac:dyDescent="0.25">
      <c r="A263" s="136" t="s">
        <v>853</v>
      </c>
      <c r="B263" s="136" t="s">
        <v>854</v>
      </c>
      <c r="C263" s="139">
        <v>884228</v>
      </c>
      <c r="D263" s="139">
        <v>314198</v>
      </c>
      <c r="E263" s="139">
        <v>5043600</v>
      </c>
      <c r="F263" s="139">
        <f t="shared" si="4"/>
        <v>6242026</v>
      </c>
    </row>
    <row r="264" spans="1:6" ht="15.75" x14ac:dyDescent="0.25">
      <c r="A264" s="136" t="s">
        <v>855</v>
      </c>
      <c r="B264" s="136" t="s">
        <v>856</v>
      </c>
      <c r="C264" s="139">
        <v>174404</v>
      </c>
      <c r="D264" s="139">
        <v>124941</v>
      </c>
      <c r="E264" s="139">
        <v>1240485</v>
      </c>
      <c r="F264" s="139">
        <f t="shared" si="4"/>
        <v>1539830</v>
      </c>
    </row>
    <row r="265" spans="1:6" ht="15.75" x14ac:dyDescent="0.25">
      <c r="A265" s="136" t="s">
        <v>857</v>
      </c>
      <c r="B265" s="136" t="s">
        <v>858</v>
      </c>
      <c r="C265" s="139">
        <v>194154</v>
      </c>
      <c r="D265" s="139">
        <v>40232</v>
      </c>
      <c r="E265" s="139">
        <v>1699789</v>
      </c>
      <c r="F265" s="139">
        <f t="shared" si="4"/>
        <v>1934175</v>
      </c>
    </row>
    <row r="266" spans="1:6" ht="15.75" x14ac:dyDescent="0.25">
      <c r="A266" s="136" t="s">
        <v>859</v>
      </c>
      <c r="B266" s="136" t="s">
        <v>860</v>
      </c>
      <c r="C266" s="139">
        <v>192622</v>
      </c>
      <c r="D266" s="139">
        <v>144803</v>
      </c>
      <c r="E266" s="139">
        <v>2166949</v>
      </c>
      <c r="F266" s="139">
        <f t="shared" si="4"/>
        <v>2504374</v>
      </c>
    </row>
    <row r="267" spans="1:6" ht="15.75" x14ac:dyDescent="0.25">
      <c r="A267" s="136" t="s">
        <v>861</v>
      </c>
      <c r="B267" s="136" t="s">
        <v>862</v>
      </c>
      <c r="C267" s="139">
        <v>177639</v>
      </c>
      <c r="D267" s="139">
        <v>45897</v>
      </c>
      <c r="E267" s="139">
        <v>1757362</v>
      </c>
      <c r="F267" s="139">
        <f t="shared" si="4"/>
        <v>1980898</v>
      </c>
    </row>
    <row r="268" spans="1:6" ht="15.75" x14ac:dyDescent="0.25">
      <c r="A268" s="136" t="s">
        <v>863</v>
      </c>
      <c r="B268" s="136" t="s">
        <v>864</v>
      </c>
      <c r="C268" s="139">
        <v>632374</v>
      </c>
      <c r="D268" s="139">
        <v>625553</v>
      </c>
      <c r="E268" s="139">
        <v>1178117</v>
      </c>
      <c r="F268" s="139">
        <f t="shared" si="4"/>
        <v>2436044</v>
      </c>
    </row>
    <row r="269" spans="1:6" ht="15.75" x14ac:dyDescent="0.25">
      <c r="A269" s="136" t="s">
        <v>865</v>
      </c>
      <c r="B269" s="136" t="s">
        <v>866</v>
      </c>
      <c r="C269" s="139">
        <v>11821736</v>
      </c>
      <c r="D269" s="139">
        <v>1896622</v>
      </c>
      <c r="E269" s="139">
        <v>7758754</v>
      </c>
      <c r="F269" s="139">
        <f t="shared" si="4"/>
        <v>21477112</v>
      </c>
    </row>
    <row r="270" spans="1:6" ht="15.75" x14ac:dyDescent="0.25">
      <c r="A270" s="136" t="s">
        <v>867</v>
      </c>
      <c r="B270" s="136" t="s">
        <v>868</v>
      </c>
      <c r="C270" s="139">
        <v>2983005</v>
      </c>
      <c r="D270" s="139">
        <v>648784</v>
      </c>
      <c r="E270" s="139">
        <v>4306462</v>
      </c>
      <c r="F270" s="139">
        <f t="shared" si="4"/>
        <v>7938251</v>
      </c>
    </row>
    <row r="271" spans="1:6" ht="15.75" x14ac:dyDescent="0.25">
      <c r="A271" s="136" t="s">
        <v>869</v>
      </c>
      <c r="B271" s="136" t="s">
        <v>870</v>
      </c>
      <c r="C271" s="139">
        <v>2429286</v>
      </c>
      <c r="D271" s="139">
        <v>722118</v>
      </c>
      <c r="E271" s="139">
        <v>4539420</v>
      </c>
      <c r="F271" s="139">
        <f t="shared" si="4"/>
        <v>7690824</v>
      </c>
    </row>
    <row r="272" spans="1:6" ht="15.75" x14ac:dyDescent="0.25">
      <c r="A272" s="136" t="s">
        <v>871</v>
      </c>
      <c r="B272" s="136" t="s">
        <v>872</v>
      </c>
      <c r="C272" s="139">
        <v>705629</v>
      </c>
      <c r="D272" s="139">
        <v>262102</v>
      </c>
      <c r="E272" s="139">
        <v>1304573</v>
      </c>
      <c r="F272" s="139">
        <f t="shared" si="4"/>
        <v>2272304</v>
      </c>
    </row>
    <row r="273" spans="1:6" ht="15.75" x14ac:dyDescent="0.25">
      <c r="A273" s="136" t="s">
        <v>873</v>
      </c>
      <c r="B273" s="136" t="s">
        <v>874</v>
      </c>
      <c r="C273" s="139">
        <v>1777601</v>
      </c>
      <c r="D273" s="139">
        <v>681241</v>
      </c>
      <c r="E273" s="139">
        <v>8881085</v>
      </c>
      <c r="F273" s="139">
        <f t="shared" si="4"/>
        <v>11339927</v>
      </c>
    </row>
    <row r="274" spans="1:6" ht="15.75" x14ac:dyDescent="0.25">
      <c r="A274" s="136" t="s">
        <v>875</v>
      </c>
      <c r="B274" s="136" t="s">
        <v>876</v>
      </c>
      <c r="C274" s="139">
        <v>378544</v>
      </c>
      <c r="D274" s="139">
        <v>272096</v>
      </c>
      <c r="E274" s="139">
        <v>1170677</v>
      </c>
      <c r="F274" s="139">
        <f t="shared" si="4"/>
        <v>1821317</v>
      </c>
    </row>
    <row r="275" spans="1:6" ht="15.75" x14ac:dyDescent="0.25">
      <c r="A275" s="136" t="s">
        <v>877</v>
      </c>
      <c r="B275" s="136" t="s">
        <v>878</v>
      </c>
      <c r="C275" s="139">
        <v>106704</v>
      </c>
      <c r="D275" s="139">
        <v>0</v>
      </c>
      <c r="E275" s="139">
        <v>515356</v>
      </c>
      <c r="F275" s="139">
        <f t="shared" si="4"/>
        <v>622060</v>
      </c>
    </row>
    <row r="276" spans="1:6" ht="15.75" x14ac:dyDescent="0.25">
      <c r="A276" s="136" t="s">
        <v>879</v>
      </c>
      <c r="B276" s="136" t="s">
        <v>880</v>
      </c>
      <c r="C276" s="139">
        <v>2520026</v>
      </c>
      <c r="D276" s="139">
        <v>667787</v>
      </c>
      <c r="E276" s="139">
        <v>4967846</v>
      </c>
      <c r="F276" s="139">
        <f t="shared" si="4"/>
        <v>8155659</v>
      </c>
    </row>
    <row r="277" spans="1:6" ht="15.75" x14ac:dyDescent="0.25">
      <c r="A277" s="136" t="s">
        <v>881</v>
      </c>
      <c r="B277" s="136" t="s">
        <v>882</v>
      </c>
      <c r="C277" s="139">
        <v>4478499</v>
      </c>
      <c r="D277" s="139">
        <v>1472113</v>
      </c>
      <c r="E277" s="139">
        <v>8235258</v>
      </c>
      <c r="F277" s="139">
        <f t="shared" si="4"/>
        <v>14185870</v>
      </c>
    </row>
    <row r="278" spans="1:6" ht="15.75" x14ac:dyDescent="0.25">
      <c r="A278" s="136" t="s">
        <v>883</v>
      </c>
      <c r="B278" s="136" t="s">
        <v>884</v>
      </c>
      <c r="C278" s="139">
        <v>983607</v>
      </c>
      <c r="D278" s="139">
        <v>575358</v>
      </c>
      <c r="E278" s="139">
        <v>2562151</v>
      </c>
      <c r="F278" s="139">
        <f t="shared" si="4"/>
        <v>4121116</v>
      </c>
    </row>
    <row r="279" spans="1:6" ht="15.75" x14ac:dyDescent="0.25">
      <c r="A279" s="136" t="s">
        <v>885</v>
      </c>
      <c r="B279" s="136" t="s">
        <v>886</v>
      </c>
      <c r="C279" s="139">
        <v>353289</v>
      </c>
      <c r="D279" s="139">
        <v>210527</v>
      </c>
      <c r="E279" s="139">
        <v>2659161</v>
      </c>
      <c r="F279" s="139">
        <f t="shared" si="4"/>
        <v>3222977</v>
      </c>
    </row>
    <row r="280" spans="1:6" ht="15.75" x14ac:dyDescent="0.25">
      <c r="A280" s="136" t="s">
        <v>887</v>
      </c>
      <c r="B280" s="136" t="s">
        <v>888</v>
      </c>
      <c r="C280" s="139">
        <v>517101</v>
      </c>
      <c r="D280" s="139">
        <v>89690</v>
      </c>
      <c r="E280" s="139">
        <v>1219290</v>
      </c>
      <c r="F280" s="139">
        <f t="shared" si="4"/>
        <v>1826081</v>
      </c>
    </row>
    <row r="281" spans="1:6" ht="15.75" x14ac:dyDescent="0.25">
      <c r="A281" s="136" t="s">
        <v>889</v>
      </c>
      <c r="B281" s="136" t="s">
        <v>890</v>
      </c>
      <c r="C281" s="139">
        <v>232732</v>
      </c>
      <c r="D281" s="139">
        <v>290515</v>
      </c>
      <c r="E281" s="139">
        <v>1408249</v>
      </c>
      <c r="F281" s="139">
        <f t="shared" si="4"/>
        <v>1931496</v>
      </c>
    </row>
    <row r="282" spans="1:6" ht="15.75" x14ac:dyDescent="0.25">
      <c r="A282" s="136" t="s">
        <v>891</v>
      </c>
      <c r="B282" s="136" t="s">
        <v>892</v>
      </c>
      <c r="C282" s="139">
        <v>105273</v>
      </c>
      <c r="D282" s="139">
        <v>106502</v>
      </c>
      <c r="E282" s="139">
        <v>1509716</v>
      </c>
      <c r="F282" s="139">
        <f t="shared" si="4"/>
        <v>1721491</v>
      </c>
    </row>
    <row r="283" spans="1:6" ht="15.75" x14ac:dyDescent="0.25">
      <c r="A283" s="136" t="s">
        <v>893</v>
      </c>
      <c r="B283" s="136" t="s">
        <v>894</v>
      </c>
      <c r="C283" s="139">
        <v>647660</v>
      </c>
      <c r="D283" s="139">
        <v>89950</v>
      </c>
      <c r="E283" s="139">
        <v>2188921</v>
      </c>
      <c r="F283" s="139">
        <f t="shared" si="4"/>
        <v>2926531</v>
      </c>
    </row>
    <row r="284" spans="1:6" ht="15.75" x14ac:dyDescent="0.25">
      <c r="A284" s="136" t="s">
        <v>895</v>
      </c>
      <c r="B284" s="136" t="s">
        <v>896</v>
      </c>
      <c r="C284" s="139">
        <v>825045</v>
      </c>
      <c r="D284" s="139">
        <v>274284</v>
      </c>
      <c r="E284" s="139">
        <v>3418683</v>
      </c>
      <c r="F284" s="139">
        <f t="shared" si="4"/>
        <v>4518012</v>
      </c>
    </row>
    <row r="285" spans="1:6" ht="15.75" x14ac:dyDescent="0.25">
      <c r="A285" s="136" t="s">
        <v>897</v>
      </c>
      <c r="B285" s="136" t="s">
        <v>898</v>
      </c>
      <c r="C285" s="139">
        <v>342119</v>
      </c>
      <c r="D285" s="139">
        <v>0</v>
      </c>
      <c r="E285" s="139">
        <v>1685155</v>
      </c>
      <c r="F285" s="139">
        <f t="shared" si="4"/>
        <v>2027274</v>
      </c>
    </row>
    <row r="286" spans="1:6" ht="15.75" x14ac:dyDescent="0.25">
      <c r="A286" s="136" t="s">
        <v>899</v>
      </c>
      <c r="B286" s="136" t="s">
        <v>900</v>
      </c>
      <c r="C286" s="139">
        <v>256014</v>
      </c>
      <c r="D286" s="139">
        <v>279293</v>
      </c>
      <c r="E286" s="139">
        <v>1939892</v>
      </c>
      <c r="F286" s="139">
        <f t="shared" si="4"/>
        <v>2475199</v>
      </c>
    </row>
    <row r="287" spans="1:6" ht="15.75" x14ac:dyDescent="0.25">
      <c r="A287" s="136" t="s">
        <v>901</v>
      </c>
      <c r="B287" s="136" t="s">
        <v>902</v>
      </c>
      <c r="C287" s="139">
        <v>80437</v>
      </c>
      <c r="D287" s="139">
        <v>84348</v>
      </c>
      <c r="E287" s="139">
        <v>1026302</v>
      </c>
      <c r="F287" s="139">
        <f t="shared" si="4"/>
        <v>1191087</v>
      </c>
    </row>
    <row r="288" spans="1:6" ht="15.75" x14ac:dyDescent="0.25">
      <c r="A288" s="136" t="s">
        <v>903</v>
      </c>
      <c r="B288" s="136" t="s">
        <v>904</v>
      </c>
      <c r="C288" s="139">
        <v>245660</v>
      </c>
      <c r="D288" s="139">
        <v>267535</v>
      </c>
      <c r="E288" s="139">
        <v>1090917</v>
      </c>
      <c r="F288" s="139">
        <f t="shared" si="4"/>
        <v>1604112</v>
      </c>
    </row>
    <row r="289" spans="1:6" ht="15.75" x14ac:dyDescent="0.25">
      <c r="A289" s="136" t="s">
        <v>905</v>
      </c>
      <c r="B289" s="136" t="s">
        <v>906</v>
      </c>
      <c r="C289" s="139">
        <v>216239</v>
      </c>
      <c r="D289" s="139">
        <v>159812</v>
      </c>
      <c r="E289" s="139">
        <v>1519887</v>
      </c>
      <c r="F289" s="139">
        <f t="shared" si="4"/>
        <v>1895938</v>
      </c>
    </row>
    <row r="290" spans="1:6" ht="15.75" x14ac:dyDescent="0.25">
      <c r="A290" s="136" t="s">
        <v>907</v>
      </c>
      <c r="B290" s="136" t="s">
        <v>908</v>
      </c>
      <c r="C290" s="139">
        <v>219276</v>
      </c>
      <c r="D290" s="139">
        <v>66441</v>
      </c>
      <c r="E290" s="139">
        <v>1669607</v>
      </c>
      <c r="F290" s="139">
        <f t="shared" si="4"/>
        <v>1955324</v>
      </c>
    </row>
    <row r="291" spans="1:6" ht="15.75" x14ac:dyDescent="0.25">
      <c r="A291" s="136" t="s">
        <v>909</v>
      </c>
      <c r="B291" s="136" t="s">
        <v>910</v>
      </c>
      <c r="C291" s="139">
        <v>289010</v>
      </c>
      <c r="D291" s="139">
        <v>294624</v>
      </c>
      <c r="E291" s="139">
        <v>2687581</v>
      </c>
      <c r="F291" s="139">
        <f t="shared" si="4"/>
        <v>3271215</v>
      </c>
    </row>
    <row r="292" spans="1:6" ht="15.75" x14ac:dyDescent="0.25">
      <c r="A292" s="136" t="s">
        <v>911</v>
      </c>
      <c r="B292" s="136" t="s">
        <v>912</v>
      </c>
      <c r="C292" s="139">
        <v>152659</v>
      </c>
      <c r="D292" s="139">
        <v>131208</v>
      </c>
      <c r="E292" s="139">
        <v>1006864</v>
      </c>
      <c r="F292" s="139">
        <f t="shared" si="4"/>
        <v>1290731</v>
      </c>
    </row>
    <row r="293" spans="1:6" ht="15.75" x14ac:dyDescent="0.25">
      <c r="A293" s="136" t="s">
        <v>913</v>
      </c>
      <c r="B293" s="136" t="s">
        <v>914</v>
      </c>
      <c r="C293" s="139">
        <v>187568</v>
      </c>
      <c r="D293" s="139">
        <v>0</v>
      </c>
      <c r="E293" s="139">
        <v>537230</v>
      </c>
      <c r="F293" s="139">
        <f t="shared" si="4"/>
        <v>724798</v>
      </c>
    </row>
    <row r="294" spans="1:6" ht="15.75" x14ac:dyDescent="0.25">
      <c r="A294" s="136" t="s">
        <v>915</v>
      </c>
      <c r="B294" s="136" t="s">
        <v>916</v>
      </c>
      <c r="C294" s="139">
        <v>655252</v>
      </c>
      <c r="D294" s="139">
        <v>155997</v>
      </c>
      <c r="E294" s="139">
        <v>2228547</v>
      </c>
      <c r="F294" s="139">
        <f t="shared" si="4"/>
        <v>3039796</v>
      </c>
    </row>
    <row r="295" spans="1:6" ht="15.75" x14ac:dyDescent="0.25">
      <c r="A295" s="136" t="s">
        <v>917</v>
      </c>
      <c r="B295" s="136" t="s">
        <v>918</v>
      </c>
      <c r="C295" s="139">
        <v>450674</v>
      </c>
      <c r="D295" s="139">
        <v>238633</v>
      </c>
      <c r="E295" s="139">
        <v>1251704</v>
      </c>
      <c r="F295" s="139">
        <f t="shared" si="4"/>
        <v>1941011</v>
      </c>
    </row>
    <row r="296" spans="1:6" ht="15.75" x14ac:dyDescent="0.25">
      <c r="A296" s="136" t="s">
        <v>919</v>
      </c>
      <c r="B296" s="136" t="s">
        <v>920</v>
      </c>
      <c r="C296" s="139">
        <v>190350</v>
      </c>
      <c r="D296" s="139">
        <v>65864</v>
      </c>
      <c r="E296" s="139">
        <v>503264</v>
      </c>
      <c r="F296" s="139">
        <f t="shared" si="4"/>
        <v>759478</v>
      </c>
    </row>
    <row r="297" spans="1:6" ht="15.75" x14ac:dyDescent="0.25">
      <c r="A297" s="136" t="s">
        <v>921</v>
      </c>
      <c r="B297" s="136" t="s">
        <v>922</v>
      </c>
      <c r="C297" s="139">
        <v>424106</v>
      </c>
      <c r="D297" s="139">
        <v>80943</v>
      </c>
      <c r="E297" s="139">
        <v>504947</v>
      </c>
      <c r="F297" s="139">
        <f t="shared" si="4"/>
        <v>1009996</v>
      </c>
    </row>
    <row r="298" spans="1:6" ht="15.75" x14ac:dyDescent="0.25">
      <c r="A298" s="136" t="s">
        <v>923</v>
      </c>
      <c r="B298" s="136" t="s">
        <v>924</v>
      </c>
      <c r="C298" s="139">
        <v>55982</v>
      </c>
      <c r="D298" s="139">
        <v>38285</v>
      </c>
      <c r="E298" s="139">
        <v>394431</v>
      </c>
      <c r="F298" s="139">
        <f t="shared" si="4"/>
        <v>488698</v>
      </c>
    </row>
    <row r="299" spans="1:6" ht="15.75" x14ac:dyDescent="0.25">
      <c r="A299" s="136" t="s">
        <v>925</v>
      </c>
      <c r="B299" s="136" t="s">
        <v>926</v>
      </c>
      <c r="C299" s="139">
        <v>2038945</v>
      </c>
      <c r="D299" s="139">
        <v>677944</v>
      </c>
      <c r="E299" s="139">
        <v>3581452</v>
      </c>
      <c r="F299" s="139">
        <f t="shared" si="4"/>
        <v>6298341</v>
      </c>
    </row>
    <row r="300" spans="1:6" ht="15.75" x14ac:dyDescent="0.25">
      <c r="A300" s="136" t="s">
        <v>927</v>
      </c>
      <c r="B300" s="136" t="s">
        <v>928</v>
      </c>
      <c r="C300" s="139">
        <v>1967432</v>
      </c>
      <c r="D300" s="139">
        <v>1146412</v>
      </c>
      <c r="E300" s="139">
        <v>5048324</v>
      </c>
      <c r="F300" s="139">
        <f t="shared" si="4"/>
        <v>8162168</v>
      </c>
    </row>
    <row r="301" spans="1:6" ht="15.75" x14ac:dyDescent="0.25">
      <c r="A301" s="136" t="s">
        <v>929</v>
      </c>
      <c r="B301" s="136" t="s">
        <v>930</v>
      </c>
      <c r="C301" s="139">
        <v>890054</v>
      </c>
      <c r="D301" s="139">
        <v>495868</v>
      </c>
      <c r="E301" s="139">
        <v>2212314</v>
      </c>
      <c r="F301" s="139">
        <f t="shared" si="4"/>
        <v>3598236</v>
      </c>
    </row>
    <row r="302" spans="1:6" ht="15.75" x14ac:dyDescent="0.25">
      <c r="A302" s="136" t="s">
        <v>931</v>
      </c>
      <c r="B302" s="136" t="s">
        <v>932</v>
      </c>
      <c r="C302" s="139">
        <v>288097</v>
      </c>
      <c r="D302" s="139">
        <v>296453</v>
      </c>
      <c r="E302" s="139">
        <v>1984596</v>
      </c>
      <c r="F302" s="139">
        <f t="shared" si="4"/>
        <v>2569146</v>
      </c>
    </row>
    <row r="303" spans="1:6" ht="15.75" x14ac:dyDescent="0.25">
      <c r="A303" s="136" t="s">
        <v>933</v>
      </c>
      <c r="B303" s="136" t="s">
        <v>934</v>
      </c>
      <c r="C303" s="139">
        <v>3046454</v>
      </c>
      <c r="D303" s="139">
        <v>1704934</v>
      </c>
      <c r="E303" s="139">
        <v>2899195</v>
      </c>
      <c r="F303" s="139">
        <f t="shared" si="4"/>
        <v>7650583</v>
      </c>
    </row>
    <row r="304" spans="1:6" ht="15.75" x14ac:dyDescent="0.25">
      <c r="A304" s="136" t="s">
        <v>935</v>
      </c>
      <c r="B304" s="136" t="s">
        <v>936</v>
      </c>
      <c r="C304" s="139">
        <v>21618</v>
      </c>
      <c r="D304" s="139">
        <v>185454</v>
      </c>
      <c r="E304" s="139">
        <v>629124</v>
      </c>
      <c r="F304" s="139">
        <f t="shared" si="4"/>
        <v>836196</v>
      </c>
    </row>
    <row r="305" spans="1:6" ht="15.75" x14ac:dyDescent="0.25">
      <c r="A305" s="136" t="s">
        <v>937</v>
      </c>
      <c r="B305" s="136" t="s">
        <v>938</v>
      </c>
      <c r="C305" s="139">
        <v>93195</v>
      </c>
      <c r="D305" s="139">
        <v>169025</v>
      </c>
      <c r="E305" s="139">
        <v>1014210</v>
      </c>
      <c r="F305" s="139">
        <f t="shared" si="4"/>
        <v>1276430</v>
      </c>
    </row>
    <row r="306" spans="1:6" ht="15.75" x14ac:dyDescent="0.25">
      <c r="A306" s="136" t="s">
        <v>939</v>
      </c>
      <c r="B306" s="136" t="s">
        <v>940</v>
      </c>
      <c r="C306" s="139">
        <v>454330</v>
      </c>
      <c r="D306" s="139">
        <v>514661</v>
      </c>
      <c r="E306" s="139">
        <v>1794821</v>
      </c>
      <c r="F306" s="139">
        <f t="shared" si="4"/>
        <v>2763812</v>
      </c>
    </row>
    <row r="307" spans="1:6" ht="15.75" x14ac:dyDescent="0.25">
      <c r="A307" s="136" t="s">
        <v>941</v>
      </c>
      <c r="B307" s="136" t="s">
        <v>942</v>
      </c>
      <c r="C307" s="139">
        <v>288043</v>
      </c>
      <c r="D307" s="139">
        <v>0</v>
      </c>
      <c r="E307" s="139">
        <v>786352</v>
      </c>
      <c r="F307" s="139">
        <f t="shared" si="4"/>
        <v>1074395</v>
      </c>
    </row>
    <row r="308" spans="1:6" ht="15.75" x14ac:dyDescent="0.25">
      <c r="A308" s="136" t="s">
        <v>943</v>
      </c>
      <c r="B308" s="136" t="s">
        <v>944</v>
      </c>
      <c r="C308" s="139">
        <v>401569</v>
      </c>
      <c r="D308" s="139">
        <v>183419</v>
      </c>
      <c r="E308" s="139">
        <v>1367061</v>
      </c>
      <c r="F308" s="139">
        <f t="shared" si="4"/>
        <v>1952049</v>
      </c>
    </row>
    <row r="309" spans="1:6" ht="15.75" x14ac:dyDescent="0.25">
      <c r="A309" s="136" t="s">
        <v>945</v>
      </c>
      <c r="B309" s="136" t="s">
        <v>946</v>
      </c>
      <c r="C309" s="139">
        <v>223958</v>
      </c>
      <c r="D309" s="139">
        <v>328612</v>
      </c>
      <c r="E309" s="139">
        <v>1997641</v>
      </c>
      <c r="F309" s="139">
        <f t="shared" si="4"/>
        <v>2550211</v>
      </c>
    </row>
    <row r="310" spans="1:6" ht="15.75" x14ac:dyDescent="0.25">
      <c r="A310" s="136" t="s">
        <v>947</v>
      </c>
      <c r="B310" s="136" t="s">
        <v>948</v>
      </c>
      <c r="C310" s="139">
        <v>331839</v>
      </c>
      <c r="D310" s="139">
        <v>502998</v>
      </c>
      <c r="E310" s="139">
        <v>2366075</v>
      </c>
      <c r="F310" s="139">
        <f t="shared" si="4"/>
        <v>3200912</v>
      </c>
    </row>
    <row r="311" spans="1:6" ht="15.75" x14ac:dyDescent="0.25">
      <c r="A311" s="136" t="s">
        <v>949</v>
      </c>
      <c r="B311" s="136" t="s">
        <v>950</v>
      </c>
      <c r="C311" s="139">
        <v>192684</v>
      </c>
      <c r="D311" s="139">
        <v>95288</v>
      </c>
      <c r="E311" s="139">
        <v>1286587</v>
      </c>
      <c r="F311" s="139">
        <f t="shared" si="4"/>
        <v>1574559</v>
      </c>
    </row>
    <row r="312" spans="1:6" ht="15.75" x14ac:dyDescent="0.25">
      <c r="A312" s="136" t="s">
        <v>951</v>
      </c>
      <c r="B312" s="136" t="s">
        <v>952</v>
      </c>
      <c r="C312" s="139">
        <v>61169</v>
      </c>
      <c r="D312" s="139">
        <v>86183</v>
      </c>
      <c r="E312" s="139">
        <v>815080</v>
      </c>
      <c r="F312" s="139">
        <f t="shared" si="4"/>
        <v>962432</v>
      </c>
    </row>
    <row r="313" spans="1:6" ht="15.75" x14ac:dyDescent="0.25">
      <c r="A313" s="136" t="s">
        <v>953</v>
      </c>
      <c r="B313" s="136" t="s">
        <v>954</v>
      </c>
      <c r="C313" s="139">
        <v>202598</v>
      </c>
      <c r="D313" s="139">
        <v>192252</v>
      </c>
      <c r="E313" s="139">
        <v>1281106</v>
      </c>
      <c r="F313" s="139">
        <f t="shared" si="4"/>
        <v>1675956</v>
      </c>
    </row>
    <row r="314" spans="1:6" ht="15.75" x14ac:dyDescent="0.25">
      <c r="A314" s="136" t="s">
        <v>955</v>
      </c>
      <c r="B314" s="136" t="s">
        <v>956</v>
      </c>
      <c r="C314" s="139">
        <v>514890</v>
      </c>
      <c r="D314" s="139">
        <v>453904</v>
      </c>
      <c r="E314" s="139">
        <v>2571570</v>
      </c>
      <c r="F314" s="139">
        <f t="shared" si="4"/>
        <v>3540364</v>
      </c>
    </row>
    <row r="315" spans="1:6" ht="15.75" x14ac:dyDescent="0.25">
      <c r="A315" s="136" t="s">
        <v>957</v>
      </c>
      <c r="B315" s="136" t="s">
        <v>958</v>
      </c>
      <c r="C315" s="139">
        <v>54835</v>
      </c>
      <c r="D315" s="139">
        <v>63539</v>
      </c>
      <c r="E315" s="139">
        <v>1090548</v>
      </c>
      <c r="F315" s="139">
        <f t="shared" si="4"/>
        <v>1208922</v>
      </c>
    </row>
    <row r="316" spans="1:6" ht="15.75" x14ac:dyDescent="0.25">
      <c r="A316" s="136" t="s">
        <v>959</v>
      </c>
      <c r="B316" s="136" t="s">
        <v>960</v>
      </c>
      <c r="C316" s="139">
        <v>477965</v>
      </c>
      <c r="D316" s="139">
        <v>521949</v>
      </c>
      <c r="E316" s="139">
        <v>3108510</v>
      </c>
      <c r="F316" s="139">
        <f t="shared" si="4"/>
        <v>4108424</v>
      </c>
    </row>
    <row r="317" spans="1:6" ht="15.75" x14ac:dyDescent="0.25">
      <c r="A317" s="136" t="s">
        <v>961</v>
      </c>
      <c r="B317" s="136" t="s">
        <v>962</v>
      </c>
      <c r="C317" s="139">
        <v>56494</v>
      </c>
      <c r="D317" s="139">
        <v>86261</v>
      </c>
      <c r="E317" s="139">
        <v>576634</v>
      </c>
      <c r="F317" s="139">
        <f t="shared" si="4"/>
        <v>719389</v>
      </c>
    </row>
    <row r="318" spans="1:6" ht="15.75" x14ac:dyDescent="0.25">
      <c r="A318" s="136" t="s">
        <v>963</v>
      </c>
      <c r="B318" s="136" t="s">
        <v>964</v>
      </c>
      <c r="C318" s="139">
        <v>185407</v>
      </c>
      <c r="D318" s="139">
        <v>43364</v>
      </c>
      <c r="E318" s="139">
        <v>1387104</v>
      </c>
      <c r="F318" s="139">
        <f t="shared" si="4"/>
        <v>1615875</v>
      </c>
    </row>
    <row r="319" spans="1:6" ht="15.75" x14ac:dyDescent="0.25">
      <c r="A319" s="136" t="s">
        <v>965</v>
      </c>
      <c r="B319" s="136" t="s">
        <v>966</v>
      </c>
      <c r="C319" s="139">
        <v>786739</v>
      </c>
      <c r="D319" s="139">
        <v>656547</v>
      </c>
      <c r="E319" s="139">
        <v>2766344</v>
      </c>
      <c r="F319" s="139">
        <f t="shared" si="4"/>
        <v>4209630</v>
      </c>
    </row>
    <row r="320" spans="1:6" ht="15.75" x14ac:dyDescent="0.25">
      <c r="A320" s="136" t="s">
        <v>967</v>
      </c>
      <c r="B320" s="136" t="s">
        <v>968</v>
      </c>
      <c r="C320" s="139">
        <v>225256</v>
      </c>
      <c r="D320" s="139">
        <v>158642</v>
      </c>
      <c r="E320" s="139">
        <v>2299524</v>
      </c>
      <c r="F320" s="139">
        <f t="shared" si="4"/>
        <v>2683422</v>
      </c>
    </row>
    <row r="321" spans="1:6" ht="15.75" x14ac:dyDescent="0.25">
      <c r="A321" s="136" t="s">
        <v>969</v>
      </c>
      <c r="B321" s="136" t="s">
        <v>970</v>
      </c>
      <c r="C321" s="139">
        <v>453440</v>
      </c>
      <c r="D321" s="139">
        <v>130904</v>
      </c>
      <c r="E321" s="139">
        <v>1160546</v>
      </c>
      <c r="F321" s="139">
        <f t="shared" si="4"/>
        <v>1744890</v>
      </c>
    </row>
    <row r="322" spans="1:6" ht="15.75" x14ac:dyDescent="0.25">
      <c r="A322" s="136" t="s">
        <v>971</v>
      </c>
      <c r="B322" s="136" t="s">
        <v>972</v>
      </c>
      <c r="C322" s="139">
        <v>1421388</v>
      </c>
      <c r="D322" s="139">
        <v>307315</v>
      </c>
      <c r="E322" s="139">
        <v>3586660</v>
      </c>
      <c r="F322" s="139">
        <f t="shared" si="4"/>
        <v>5315363</v>
      </c>
    </row>
    <row r="323" spans="1:6" ht="15.75" x14ac:dyDescent="0.25">
      <c r="A323" s="136" t="s">
        <v>973</v>
      </c>
      <c r="B323" s="136" t="s">
        <v>974</v>
      </c>
      <c r="C323" s="139">
        <v>924728</v>
      </c>
      <c r="D323" s="139">
        <v>603590</v>
      </c>
      <c r="E323" s="139">
        <v>2713147</v>
      </c>
      <c r="F323" s="139">
        <f t="shared" si="4"/>
        <v>4241465</v>
      </c>
    </row>
    <row r="324" spans="1:6" ht="15.75" x14ac:dyDescent="0.25">
      <c r="A324" s="136" t="s">
        <v>975</v>
      </c>
      <c r="B324" s="136" t="s">
        <v>976</v>
      </c>
      <c r="C324" s="139">
        <v>258929890</v>
      </c>
      <c r="D324" s="139">
        <v>169150643</v>
      </c>
      <c r="E324" s="139">
        <v>1051259830</v>
      </c>
      <c r="F324" s="139">
        <f t="shared" ref="F324:F387" si="5">SUM(C324:E324)</f>
        <v>1479340363</v>
      </c>
    </row>
    <row r="325" spans="1:6" ht="15.75" x14ac:dyDescent="0.25">
      <c r="A325" s="136" t="s">
        <v>977</v>
      </c>
      <c r="B325" s="136" t="s">
        <v>978</v>
      </c>
      <c r="C325" s="139">
        <v>269541</v>
      </c>
      <c r="D325" s="139">
        <v>366384</v>
      </c>
      <c r="E325" s="139">
        <v>2833337</v>
      </c>
      <c r="F325" s="139">
        <f t="shared" si="5"/>
        <v>3469262</v>
      </c>
    </row>
    <row r="326" spans="1:6" ht="15.75" x14ac:dyDescent="0.25">
      <c r="A326" s="136" t="s">
        <v>979</v>
      </c>
      <c r="B326" s="136" t="s">
        <v>980</v>
      </c>
      <c r="C326" s="139">
        <v>645915</v>
      </c>
      <c r="D326" s="139">
        <v>2291493</v>
      </c>
      <c r="E326" s="139">
        <v>5891537</v>
      </c>
      <c r="F326" s="139">
        <f t="shared" si="5"/>
        <v>8828945</v>
      </c>
    </row>
    <row r="327" spans="1:6" ht="15.75" x14ac:dyDescent="0.25">
      <c r="A327" s="136" t="s">
        <v>981</v>
      </c>
      <c r="B327" s="136" t="s">
        <v>982</v>
      </c>
      <c r="C327" s="139">
        <v>173627</v>
      </c>
      <c r="D327" s="139">
        <v>380895</v>
      </c>
      <c r="E327" s="139">
        <v>2266836</v>
      </c>
      <c r="F327" s="139">
        <f t="shared" si="5"/>
        <v>2821358</v>
      </c>
    </row>
    <row r="328" spans="1:6" ht="15.75" x14ac:dyDescent="0.25">
      <c r="A328" s="136" t="s">
        <v>983</v>
      </c>
      <c r="B328" s="136" t="s">
        <v>984</v>
      </c>
      <c r="C328" s="139">
        <v>443834</v>
      </c>
      <c r="D328" s="139">
        <v>825709</v>
      </c>
      <c r="E328" s="139">
        <v>3105673</v>
      </c>
      <c r="F328" s="139">
        <f t="shared" si="5"/>
        <v>4375216</v>
      </c>
    </row>
    <row r="329" spans="1:6" ht="15.75" x14ac:dyDescent="0.25">
      <c r="A329" s="136" t="s">
        <v>985</v>
      </c>
      <c r="B329" s="136" t="s">
        <v>986</v>
      </c>
      <c r="C329" s="139">
        <v>850853</v>
      </c>
      <c r="D329" s="139">
        <v>3598950</v>
      </c>
      <c r="E329" s="139">
        <v>12027713</v>
      </c>
      <c r="F329" s="139">
        <f t="shared" si="5"/>
        <v>16477516</v>
      </c>
    </row>
    <row r="330" spans="1:6" ht="15.75" x14ac:dyDescent="0.25">
      <c r="A330" s="136" t="s">
        <v>987</v>
      </c>
      <c r="B330" s="136" t="s">
        <v>988</v>
      </c>
      <c r="C330" s="139">
        <v>841451</v>
      </c>
      <c r="D330" s="139">
        <v>1301324</v>
      </c>
      <c r="E330" s="139">
        <v>5436432</v>
      </c>
      <c r="F330" s="139">
        <f t="shared" si="5"/>
        <v>7579207</v>
      </c>
    </row>
    <row r="331" spans="1:6" ht="15.75" x14ac:dyDescent="0.25">
      <c r="A331" s="136" t="s">
        <v>989</v>
      </c>
      <c r="B331" s="136" t="s">
        <v>990</v>
      </c>
      <c r="C331" s="139">
        <v>491573</v>
      </c>
      <c r="D331" s="139">
        <v>521945</v>
      </c>
      <c r="E331" s="139">
        <v>2380212</v>
      </c>
      <c r="F331" s="139">
        <f t="shared" si="5"/>
        <v>3393730</v>
      </c>
    </row>
    <row r="332" spans="1:6" ht="15.75" x14ac:dyDescent="0.25">
      <c r="A332" s="136" t="s">
        <v>991</v>
      </c>
      <c r="B332" s="136" t="s">
        <v>992</v>
      </c>
      <c r="C332" s="139">
        <v>298382</v>
      </c>
      <c r="D332" s="139">
        <v>313703</v>
      </c>
      <c r="E332" s="139">
        <v>1406719</v>
      </c>
      <c r="F332" s="139">
        <f t="shared" si="5"/>
        <v>2018804</v>
      </c>
    </row>
    <row r="333" spans="1:6" ht="15.75" x14ac:dyDescent="0.25">
      <c r="A333" s="136" t="s">
        <v>993</v>
      </c>
      <c r="B333" s="136" t="s">
        <v>994</v>
      </c>
      <c r="C333" s="139">
        <v>149579</v>
      </c>
      <c r="D333" s="139">
        <v>124267</v>
      </c>
      <c r="E333" s="139">
        <v>798926</v>
      </c>
      <c r="F333" s="139">
        <f t="shared" si="5"/>
        <v>1072772</v>
      </c>
    </row>
    <row r="334" spans="1:6" ht="15.75" x14ac:dyDescent="0.25">
      <c r="A334" s="136" t="s">
        <v>995</v>
      </c>
      <c r="B334" s="136" t="s">
        <v>996</v>
      </c>
      <c r="C334" s="139">
        <v>119846</v>
      </c>
      <c r="D334" s="139">
        <v>216518</v>
      </c>
      <c r="E334" s="139">
        <v>1720970</v>
      </c>
      <c r="F334" s="139">
        <f t="shared" si="5"/>
        <v>2057334</v>
      </c>
    </row>
    <row r="335" spans="1:6" ht="15.75" x14ac:dyDescent="0.25">
      <c r="A335" s="136" t="s">
        <v>997</v>
      </c>
      <c r="B335" s="136" t="s">
        <v>998</v>
      </c>
      <c r="C335" s="139">
        <v>105095</v>
      </c>
      <c r="D335" s="139">
        <v>211193</v>
      </c>
      <c r="E335" s="139">
        <v>1858905</v>
      </c>
      <c r="F335" s="139">
        <f t="shared" si="5"/>
        <v>2175193</v>
      </c>
    </row>
    <row r="336" spans="1:6" ht="15.75" x14ac:dyDescent="0.25">
      <c r="A336" s="136" t="s">
        <v>999</v>
      </c>
      <c r="B336" s="136" t="s">
        <v>1000</v>
      </c>
      <c r="C336" s="139">
        <v>488904</v>
      </c>
      <c r="D336" s="139">
        <v>315539</v>
      </c>
      <c r="E336" s="139">
        <v>3872467</v>
      </c>
      <c r="F336" s="139">
        <f t="shared" si="5"/>
        <v>4676910</v>
      </c>
    </row>
    <row r="337" spans="1:6" ht="15.75" x14ac:dyDescent="0.25">
      <c r="A337" s="136" t="s">
        <v>1001</v>
      </c>
      <c r="B337" s="136" t="s">
        <v>1002</v>
      </c>
      <c r="C337" s="139">
        <v>123049</v>
      </c>
      <c r="D337" s="139">
        <v>182077</v>
      </c>
      <c r="E337" s="139">
        <v>1485636</v>
      </c>
      <c r="F337" s="139">
        <f t="shared" si="5"/>
        <v>1790762</v>
      </c>
    </row>
    <row r="338" spans="1:6" ht="15.75" x14ac:dyDescent="0.25">
      <c r="A338" s="136" t="s">
        <v>1003</v>
      </c>
      <c r="B338" s="136" t="s">
        <v>1004</v>
      </c>
      <c r="C338" s="139">
        <v>360488</v>
      </c>
      <c r="D338" s="139">
        <v>291737</v>
      </c>
      <c r="E338" s="139">
        <v>1578125</v>
      </c>
      <c r="F338" s="139">
        <f t="shared" si="5"/>
        <v>2230350</v>
      </c>
    </row>
    <row r="339" spans="1:6" ht="15.75" x14ac:dyDescent="0.25">
      <c r="A339" s="136" t="s">
        <v>1005</v>
      </c>
      <c r="B339" s="136" t="s">
        <v>1006</v>
      </c>
      <c r="C339" s="139">
        <v>42291</v>
      </c>
      <c r="D339" s="139">
        <v>127919</v>
      </c>
      <c r="E339" s="139">
        <v>793173</v>
      </c>
      <c r="F339" s="139">
        <f t="shared" si="5"/>
        <v>963383</v>
      </c>
    </row>
    <row r="340" spans="1:6" ht="15.75" x14ac:dyDescent="0.25">
      <c r="A340" s="136" t="s">
        <v>1007</v>
      </c>
      <c r="B340" s="136" t="s">
        <v>1008</v>
      </c>
      <c r="C340" s="139">
        <v>179577</v>
      </c>
      <c r="D340" s="139">
        <v>132790</v>
      </c>
      <c r="E340" s="139">
        <v>1202683</v>
      </c>
      <c r="F340" s="139">
        <f t="shared" si="5"/>
        <v>1515050</v>
      </c>
    </row>
    <row r="341" spans="1:6" ht="15.75" x14ac:dyDescent="0.25">
      <c r="A341" s="136" t="s">
        <v>1009</v>
      </c>
      <c r="B341" s="136" t="s">
        <v>1010</v>
      </c>
      <c r="C341" s="139">
        <v>17645</v>
      </c>
      <c r="D341" s="139">
        <v>91371</v>
      </c>
      <c r="E341" s="139">
        <v>973984</v>
      </c>
      <c r="F341" s="139">
        <f t="shared" si="5"/>
        <v>1083000</v>
      </c>
    </row>
    <row r="342" spans="1:6" ht="15.75" x14ac:dyDescent="0.25">
      <c r="A342" s="136" t="s">
        <v>1011</v>
      </c>
      <c r="B342" s="136" t="s">
        <v>1012</v>
      </c>
      <c r="C342" s="139">
        <v>974529</v>
      </c>
      <c r="D342" s="139">
        <v>1343974</v>
      </c>
      <c r="E342" s="139">
        <v>8697731</v>
      </c>
      <c r="F342" s="139">
        <f t="shared" si="5"/>
        <v>11016234</v>
      </c>
    </row>
    <row r="343" spans="1:6" ht="15.75" x14ac:dyDescent="0.25">
      <c r="A343" s="136" t="s">
        <v>1013</v>
      </c>
      <c r="B343" s="136" t="s">
        <v>1014</v>
      </c>
      <c r="C343" s="139">
        <v>122867</v>
      </c>
      <c r="D343" s="139">
        <v>136012</v>
      </c>
      <c r="E343" s="139">
        <v>1237737</v>
      </c>
      <c r="F343" s="139">
        <f t="shared" si="5"/>
        <v>1496616</v>
      </c>
    </row>
    <row r="344" spans="1:6" ht="15.75" x14ac:dyDescent="0.25">
      <c r="A344" s="136" t="s">
        <v>1015</v>
      </c>
      <c r="B344" s="136" t="s">
        <v>1016</v>
      </c>
      <c r="C344" s="139">
        <v>104874</v>
      </c>
      <c r="D344" s="139">
        <v>172183</v>
      </c>
      <c r="E344" s="139">
        <v>1985845</v>
      </c>
      <c r="F344" s="139">
        <f t="shared" si="5"/>
        <v>2262902</v>
      </c>
    </row>
    <row r="345" spans="1:6" ht="15.75" x14ac:dyDescent="0.25">
      <c r="A345" s="136" t="s">
        <v>1017</v>
      </c>
      <c r="B345" s="136" t="s">
        <v>1018</v>
      </c>
      <c r="C345" s="139">
        <v>210782</v>
      </c>
      <c r="D345" s="139">
        <v>147836</v>
      </c>
      <c r="E345" s="139">
        <v>1558839</v>
      </c>
      <c r="F345" s="139">
        <f t="shared" si="5"/>
        <v>1917457</v>
      </c>
    </row>
    <row r="346" spans="1:6" ht="15.75" x14ac:dyDescent="0.25">
      <c r="A346" s="136" t="s">
        <v>1019</v>
      </c>
      <c r="B346" s="136" t="s">
        <v>1020</v>
      </c>
      <c r="C346" s="139">
        <v>1933674</v>
      </c>
      <c r="D346" s="139">
        <v>3628095</v>
      </c>
      <c r="E346" s="139">
        <v>11109494</v>
      </c>
      <c r="F346" s="139">
        <f t="shared" si="5"/>
        <v>16671263</v>
      </c>
    </row>
    <row r="347" spans="1:6" ht="15.75" x14ac:dyDescent="0.25">
      <c r="A347" s="136" t="s">
        <v>1021</v>
      </c>
      <c r="B347" s="136" t="s">
        <v>1022</v>
      </c>
      <c r="C347" s="139">
        <v>6324</v>
      </c>
      <c r="D347" s="139">
        <v>43016</v>
      </c>
      <c r="E347" s="139">
        <v>1141553</v>
      </c>
      <c r="F347" s="139">
        <f t="shared" si="5"/>
        <v>1190893</v>
      </c>
    </row>
    <row r="348" spans="1:6" ht="15.75" x14ac:dyDescent="0.25">
      <c r="A348" s="136" t="s">
        <v>1023</v>
      </c>
      <c r="B348" s="136" t="s">
        <v>1024</v>
      </c>
      <c r="C348" s="139">
        <v>54291</v>
      </c>
      <c r="D348" s="139">
        <v>99819</v>
      </c>
      <c r="E348" s="139">
        <v>842086</v>
      </c>
      <c r="F348" s="139">
        <f t="shared" si="5"/>
        <v>996196</v>
      </c>
    </row>
    <row r="349" spans="1:6" ht="15.75" x14ac:dyDescent="0.25">
      <c r="A349" s="136" t="s">
        <v>1025</v>
      </c>
      <c r="B349" s="136" t="s">
        <v>1026</v>
      </c>
      <c r="C349" s="139">
        <v>325988</v>
      </c>
      <c r="D349" s="139">
        <v>529040</v>
      </c>
      <c r="E349" s="139">
        <v>4106433</v>
      </c>
      <c r="F349" s="139">
        <f t="shared" si="5"/>
        <v>4961461</v>
      </c>
    </row>
    <row r="350" spans="1:6" ht="15.75" x14ac:dyDescent="0.25">
      <c r="A350" s="136" t="s">
        <v>1027</v>
      </c>
      <c r="B350" s="136" t="s">
        <v>1028</v>
      </c>
      <c r="C350" s="139">
        <v>1453269</v>
      </c>
      <c r="D350" s="139">
        <v>52721</v>
      </c>
      <c r="E350" s="139">
        <v>4055455</v>
      </c>
      <c r="F350" s="139">
        <f t="shared" si="5"/>
        <v>5561445</v>
      </c>
    </row>
    <row r="351" spans="1:6" ht="15.75" x14ac:dyDescent="0.25">
      <c r="A351" s="136" t="s">
        <v>1029</v>
      </c>
      <c r="B351" s="136" t="s">
        <v>1030</v>
      </c>
      <c r="C351" s="139">
        <v>3332110</v>
      </c>
      <c r="D351" s="139">
        <v>490118</v>
      </c>
      <c r="E351" s="139">
        <v>6689076</v>
      </c>
      <c r="F351" s="139">
        <f t="shared" si="5"/>
        <v>10511304</v>
      </c>
    </row>
    <row r="352" spans="1:6" ht="15.75" x14ac:dyDescent="0.25">
      <c r="A352" s="136" t="s">
        <v>1031</v>
      </c>
      <c r="B352" s="136" t="s">
        <v>1032</v>
      </c>
      <c r="C352" s="139">
        <v>997463</v>
      </c>
      <c r="D352" s="139">
        <v>122541</v>
      </c>
      <c r="E352" s="139">
        <v>5284050</v>
      </c>
      <c r="F352" s="139">
        <f t="shared" si="5"/>
        <v>6404054</v>
      </c>
    </row>
    <row r="353" spans="1:6" ht="15.75" x14ac:dyDescent="0.25">
      <c r="A353" s="136" t="s">
        <v>1033</v>
      </c>
      <c r="B353" s="136" t="s">
        <v>1034</v>
      </c>
      <c r="C353" s="139">
        <v>839266</v>
      </c>
      <c r="D353" s="139">
        <v>77015</v>
      </c>
      <c r="E353" s="139">
        <v>1616395</v>
      </c>
      <c r="F353" s="139">
        <f t="shared" si="5"/>
        <v>2532676</v>
      </c>
    </row>
    <row r="354" spans="1:6" ht="15.75" x14ac:dyDescent="0.25">
      <c r="A354" s="136" t="s">
        <v>1035</v>
      </c>
      <c r="B354" s="136" t="s">
        <v>1036</v>
      </c>
      <c r="C354" s="139">
        <v>184391</v>
      </c>
      <c r="D354" s="139">
        <v>19981</v>
      </c>
      <c r="E354" s="139">
        <v>1466370</v>
      </c>
      <c r="F354" s="139">
        <f t="shared" si="5"/>
        <v>1670742</v>
      </c>
    </row>
    <row r="355" spans="1:6" ht="15.75" x14ac:dyDescent="0.25">
      <c r="A355" s="136" t="s">
        <v>1037</v>
      </c>
      <c r="B355" s="136" t="s">
        <v>1038</v>
      </c>
      <c r="C355" s="139">
        <v>79803</v>
      </c>
      <c r="D355" s="139">
        <v>23884</v>
      </c>
      <c r="E355" s="139">
        <v>834705</v>
      </c>
      <c r="F355" s="139">
        <f t="shared" si="5"/>
        <v>938392</v>
      </c>
    </row>
    <row r="356" spans="1:6" ht="15.75" x14ac:dyDescent="0.25">
      <c r="A356" s="136" t="s">
        <v>1039</v>
      </c>
      <c r="B356" s="136" t="s">
        <v>1040</v>
      </c>
      <c r="C356" s="139">
        <v>426616</v>
      </c>
      <c r="D356" s="139">
        <v>47974</v>
      </c>
      <c r="E356" s="139">
        <v>1893301</v>
      </c>
      <c r="F356" s="139">
        <f t="shared" si="5"/>
        <v>2367891</v>
      </c>
    </row>
    <row r="357" spans="1:6" ht="15.75" x14ac:dyDescent="0.25">
      <c r="A357" s="136" t="s">
        <v>1041</v>
      </c>
      <c r="B357" s="136" t="s">
        <v>1042</v>
      </c>
      <c r="C357" s="139">
        <v>235576</v>
      </c>
      <c r="D357" s="139">
        <v>46559</v>
      </c>
      <c r="E357" s="139">
        <v>1995789</v>
      </c>
      <c r="F357" s="139">
        <f t="shared" si="5"/>
        <v>2277924</v>
      </c>
    </row>
    <row r="358" spans="1:6" ht="15.75" x14ac:dyDescent="0.25">
      <c r="A358" s="136" t="s">
        <v>1043</v>
      </c>
      <c r="B358" s="136" t="s">
        <v>1044</v>
      </c>
      <c r="C358" s="139">
        <v>107108</v>
      </c>
      <c r="D358" s="139">
        <v>0</v>
      </c>
      <c r="E358" s="139">
        <v>1101748</v>
      </c>
      <c r="F358" s="139">
        <f t="shared" si="5"/>
        <v>1208856</v>
      </c>
    </row>
    <row r="359" spans="1:6" ht="15.75" x14ac:dyDescent="0.25">
      <c r="A359" s="136" t="s">
        <v>1045</v>
      </c>
      <c r="B359" s="136" t="s">
        <v>1046</v>
      </c>
      <c r="C359" s="139">
        <v>1846558</v>
      </c>
      <c r="D359" s="139">
        <v>134628</v>
      </c>
      <c r="E359" s="139">
        <v>5776159</v>
      </c>
      <c r="F359" s="139">
        <f t="shared" si="5"/>
        <v>7757345</v>
      </c>
    </row>
    <row r="360" spans="1:6" ht="15.75" x14ac:dyDescent="0.25">
      <c r="A360" s="136" t="s">
        <v>1047</v>
      </c>
      <c r="B360" s="136" t="s">
        <v>1048</v>
      </c>
      <c r="C360" s="139">
        <v>662979</v>
      </c>
      <c r="D360" s="139">
        <v>15345</v>
      </c>
      <c r="E360" s="139">
        <v>1990171</v>
      </c>
      <c r="F360" s="139">
        <f t="shared" si="5"/>
        <v>2668495</v>
      </c>
    </row>
    <row r="361" spans="1:6" ht="15.75" x14ac:dyDescent="0.25">
      <c r="A361" s="136" t="s">
        <v>1049</v>
      </c>
      <c r="B361" s="136" t="s">
        <v>1050</v>
      </c>
      <c r="C361" s="139">
        <v>250116</v>
      </c>
      <c r="D361" s="139">
        <v>202444</v>
      </c>
      <c r="E361" s="139">
        <v>1226029</v>
      </c>
      <c r="F361" s="139">
        <f t="shared" si="5"/>
        <v>1678589</v>
      </c>
    </row>
    <row r="362" spans="1:6" ht="15.75" x14ac:dyDescent="0.25">
      <c r="A362" s="136" t="s">
        <v>1051</v>
      </c>
      <c r="B362" s="136" t="s">
        <v>1052</v>
      </c>
      <c r="C362" s="139">
        <v>277352</v>
      </c>
      <c r="D362" s="139">
        <v>0</v>
      </c>
      <c r="E362" s="139">
        <v>943696</v>
      </c>
      <c r="F362" s="139">
        <f t="shared" si="5"/>
        <v>1221048</v>
      </c>
    </row>
    <row r="363" spans="1:6" ht="15.75" x14ac:dyDescent="0.25">
      <c r="A363" s="136" t="s">
        <v>1053</v>
      </c>
      <c r="B363" s="136" t="s">
        <v>1054</v>
      </c>
      <c r="C363" s="139">
        <v>2386362</v>
      </c>
      <c r="D363" s="139">
        <v>131402</v>
      </c>
      <c r="E363" s="139">
        <v>10434825</v>
      </c>
      <c r="F363" s="139">
        <f t="shared" si="5"/>
        <v>12952589</v>
      </c>
    </row>
    <row r="364" spans="1:6" ht="15.75" x14ac:dyDescent="0.25">
      <c r="A364" s="136" t="s">
        <v>1055</v>
      </c>
      <c r="B364" s="136" t="s">
        <v>1056</v>
      </c>
      <c r="C364" s="139">
        <v>28987</v>
      </c>
      <c r="D364" s="139">
        <v>0</v>
      </c>
      <c r="E364" s="139">
        <v>626369</v>
      </c>
      <c r="F364" s="139">
        <f t="shared" si="5"/>
        <v>655356</v>
      </c>
    </row>
    <row r="365" spans="1:6" ht="15.75" x14ac:dyDescent="0.25">
      <c r="A365" s="136" t="s">
        <v>1057</v>
      </c>
      <c r="B365" s="136" t="s">
        <v>1058</v>
      </c>
      <c r="C365" s="139">
        <v>46054</v>
      </c>
      <c r="D365" s="139">
        <v>0</v>
      </c>
      <c r="E365" s="139">
        <v>606385</v>
      </c>
      <c r="F365" s="139">
        <f t="shared" si="5"/>
        <v>652439</v>
      </c>
    </row>
    <row r="366" spans="1:6" ht="15.75" x14ac:dyDescent="0.25">
      <c r="A366" s="136" t="s">
        <v>1059</v>
      </c>
      <c r="B366" s="136" t="s">
        <v>1060</v>
      </c>
      <c r="C366" s="139">
        <v>4856189</v>
      </c>
      <c r="D366" s="139">
        <v>769939</v>
      </c>
      <c r="E366" s="139">
        <v>47070067</v>
      </c>
      <c r="F366" s="139">
        <f t="shared" si="5"/>
        <v>52696195</v>
      </c>
    </row>
    <row r="367" spans="1:6" ht="15.75" x14ac:dyDescent="0.25">
      <c r="A367" s="136" t="s">
        <v>1061</v>
      </c>
      <c r="B367" s="136" t="s">
        <v>1062</v>
      </c>
      <c r="C367" s="139">
        <v>153196</v>
      </c>
      <c r="D367" s="139">
        <v>0</v>
      </c>
      <c r="E367" s="139">
        <v>896920</v>
      </c>
      <c r="F367" s="139">
        <f t="shared" si="5"/>
        <v>1050116</v>
      </c>
    </row>
    <row r="368" spans="1:6" ht="15.75" x14ac:dyDescent="0.25">
      <c r="A368" s="136" t="s">
        <v>1063</v>
      </c>
      <c r="B368" s="136" t="s">
        <v>1064</v>
      </c>
      <c r="C368" s="139">
        <v>565113</v>
      </c>
      <c r="D368" s="139">
        <v>181422</v>
      </c>
      <c r="E368" s="139">
        <v>3916408</v>
      </c>
      <c r="F368" s="139">
        <f t="shared" si="5"/>
        <v>4662943</v>
      </c>
    </row>
    <row r="369" spans="1:6" ht="15.75" x14ac:dyDescent="0.25">
      <c r="A369" s="136" t="s">
        <v>1065</v>
      </c>
      <c r="B369" s="136" t="s">
        <v>1066</v>
      </c>
      <c r="C369" s="139">
        <v>249887</v>
      </c>
      <c r="D369" s="139">
        <v>70309</v>
      </c>
      <c r="E369" s="139">
        <v>1060709</v>
      </c>
      <c r="F369" s="139">
        <f t="shared" si="5"/>
        <v>1380905</v>
      </c>
    </row>
    <row r="370" spans="1:6" ht="15.75" x14ac:dyDescent="0.25">
      <c r="A370" s="136" t="s">
        <v>1067</v>
      </c>
      <c r="B370" s="136" t="s">
        <v>1068</v>
      </c>
      <c r="C370" s="139">
        <v>1405482</v>
      </c>
      <c r="D370" s="139">
        <v>157139</v>
      </c>
      <c r="E370" s="139">
        <v>4676788</v>
      </c>
      <c r="F370" s="139">
        <f t="shared" si="5"/>
        <v>6239409</v>
      </c>
    </row>
    <row r="371" spans="1:6" ht="15.75" x14ac:dyDescent="0.25">
      <c r="A371" s="136" t="s">
        <v>1069</v>
      </c>
      <c r="B371" s="136" t="s">
        <v>1070</v>
      </c>
      <c r="C371" s="139">
        <v>537830</v>
      </c>
      <c r="D371" s="139">
        <v>62048</v>
      </c>
      <c r="E371" s="139">
        <v>1806410</v>
      </c>
      <c r="F371" s="139">
        <f t="shared" si="5"/>
        <v>2406288</v>
      </c>
    </row>
    <row r="372" spans="1:6" ht="15.75" x14ac:dyDescent="0.25">
      <c r="A372" s="136" t="s">
        <v>1071</v>
      </c>
      <c r="B372" s="136" t="s">
        <v>1072</v>
      </c>
      <c r="C372" s="139">
        <v>490732</v>
      </c>
      <c r="D372" s="139">
        <v>214244</v>
      </c>
      <c r="E372" s="139">
        <v>849827</v>
      </c>
      <c r="F372" s="139">
        <f t="shared" si="5"/>
        <v>1554803</v>
      </c>
    </row>
    <row r="373" spans="1:6" ht="15.75" x14ac:dyDescent="0.25">
      <c r="A373" s="136" t="s">
        <v>1073</v>
      </c>
      <c r="B373" s="136" t="s">
        <v>1074</v>
      </c>
      <c r="C373" s="139">
        <v>166353</v>
      </c>
      <c r="D373" s="139">
        <v>46660</v>
      </c>
      <c r="E373" s="139">
        <v>782161</v>
      </c>
      <c r="F373" s="139">
        <f t="shared" si="5"/>
        <v>995174</v>
      </c>
    </row>
    <row r="374" spans="1:6" ht="15.75" x14ac:dyDescent="0.25">
      <c r="A374" s="136" t="s">
        <v>1075</v>
      </c>
      <c r="B374" s="136" t="s">
        <v>1076</v>
      </c>
      <c r="C374" s="139">
        <v>797987</v>
      </c>
      <c r="D374" s="139">
        <v>128004</v>
      </c>
      <c r="E374" s="139">
        <v>2701070</v>
      </c>
      <c r="F374" s="139">
        <f t="shared" si="5"/>
        <v>3627061</v>
      </c>
    </row>
    <row r="375" spans="1:6" ht="15.75" x14ac:dyDescent="0.25">
      <c r="A375" s="136" t="s">
        <v>1077</v>
      </c>
      <c r="B375" s="136" t="s">
        <v>1078</v>
      </c>
      <c r="C375" s="139">
        <v>111943</v>
      </c>
      <c r="D375" s="139">
        <v>76628</v>
      </c>
      <c r="E375" s="139">
        <v>1128342</v>
      </c>
      <c r="F375" s="139">
        <f t="shared" si="5"/>
        <v>1316913</v>
      </c>
    </row>
    <row r="376" spans="1:6" ht="15.75" x14ac:dyDescent="0.25">
      <c r="A376" s="136" t="s">
        <v>1079</v>
      </c>
      <c r="B376" s="136" t="s">
        <v>1080</v>
      </c>
      <c r="C376" s="139">
        <v>816565</v>
      </c>
      <c r="D376" s="139">
        <v>172287</v>
      </c>
      <c r="E376" s="139">
        <v>1825673</v>
      </c>
      <c r="F376" s="139">
        <f t="shared" si="5"/>
        <v>2814525</v>
      </c>
    </row>
    <row r="377" spans="1:6" ht="15.75" x14ac:dyDescent="0.25">
      <c r="A377" s="136" t="s">
        <v>1081</v>
      </c>
      <c r="B377" s="136" t="s">
        <v>1082</v>
      </c>
      <c r="C377" s="139">
        <v>1336541</v>
      </c>
      <c r="D377" s="139">
        <v>234398</v>
      </c>
      <c r="E377" s="139">
        <v>4293024</v>
      </c>
      <c r="F377" s="139">
        <f t="shared" si="5"/>
        <v>5863963</v>
      </c>
    </row>
    <row r="378" spans="1:6" ht="15.75" x14ac:dyDescent="0.25">
      <c r="A378" s="136" t="s">
        <v>1083</v>
      </c>
      <c r="B378" s="136" t="s">
        <v>1084</v>
      </c>
      <c r="C378" s="139">
        <v>527064</v>
      </c>
      <c r="D378" s="139">
        <v>357790</v>
      </c>
      <c r="E378" s="139">
        <v>681625</v>
      </c>
      <c r="F378" s="139">
        <f t="shared" si="5"/>
        <v>1566479</v>
      </c>
    </row>
    <row r="379" spans="1:6" ht="15.75" x14ac:dyDescent="0.25">
      <c r="A379" s="136" t="s">
        <v>1085</v>
      </c>
      <c r="B379" s="136" t="s">
        <v>1086</v>
      </c>
      <c r="C379" s="139">
        <v>659727</v>
      </c>
      <c r="D379" s="139">
        <v>601405</v>
      </c>
      <c r="E379" s="139">
        <v>2125986</v>
      </c>
      <c r="F379" s="139">
        <f t="shared" si="5"/>
        <v>3387118</v>
      </c>
    </row>
    <row r="380" spans="1:6" ht="15.75" x14ac:dyDescent="0.25">
      <c r="A380" s="136" t="s">
        <v>1087</v>
      </c>
      <c r="B380" s="136" t="s">
        <v>1088</v>
      </c>
      <c r="C380" s="139">
        <v>2716778</v>
      </c>
      <c r="D380" s="139">
        <v>900049</v>
      </c>
      <c r="E380" s="139">
        <v>8430675</v>
      </c>
      <c r="F380" s="139">
        <f t="shared" si="5"/>
        <v>12047502</v>
      </c>
    </row>
    <row r="381" spans="1:6" ht="15.75" x14ac:dyDescent="0.25">
      <c r="A381" s="136" t="s">
        <v>1089</v>
      </c>
      <c r="B381" s="136" t="s">
        <v>1090</v>
      </c>
      <c r="C381" s="139">
        <v>806624</v>
      </c>
      <c r="D381" s="139">
        <v>271348</v>
      </c>
      <c r="E381" s="139">
        <v>2091347</v>
      </c>
      <c r="F381" s="139">
        <f t="shared" si="5"/>
        <v>3169319</v>
      </c>
    </row>
    <row r="382" spans="1:6" ht="15.75" x14ac:dyDescent="0.25">
      <c r="A382" s="136" t="s">
        <v>1091</v>
      </c>
      <c r="B382" s="136" t="s">
        <v>1092</v>
      </c>
      <c r="C382" s="139">
        <v>319383</v>
      </c>
      <c r="D382" s="139">
        <v>169006</v>
      </c>
      <c r="E382" s="139">
        <v>1310966</v>
      </c>
      <c r="F382" s="139">
        <f t="shared" si="5"/>
        <v>1799355</v>
      </c>
    </row>
    <row r="383" spans="1:6" ht="15.75" x14ac:dyDescent="0.25">
      <c r="A383" s="136" t="s">
        <v>1093</v>
      </c>
      <c r="B383" s="136" t="s">
        <v>1094</v>
      </c>
      <c r="C383" s="139">
        <v>4071913</v>
      </c>
      <c r="D383" s="139">
        <v>1523536</v>
      </c>
      <c r="E383" s="139">
        <v>10301153</v>
      </c>
      <c r="F383" s="139">
        <f t="shared" si="5"/>
        <v>15896602</v>
      </c>
    </row>
    <row r="384" spans="1:6" ht="15.75" x14ac:dyDescent="0.25">
      <c r="A384" s="136" t="s">
        <v>1095</v>
      </c>
      <c r="B384" s="136" t="s">
        <v>1096</v>
      </c>
      <c r="C384" s="139">
        <v>1204481</v>
      </c>
      <c r="D384" s="139">
        <v>1277308</v>
      </c>
      <c r="E384" s="139">
        <v>5148978</v>
      </c>
      <c r="F384" s="139">
        <f t="shared" si="5"/>
        <v>7630767</v>
      </c>
    </row>
    <row r="385" spans="1:6" ht="15.75" x14ac:dyDescent="0.25">
      <c r="A385" s="136" t="s">
        <v>1097</v>
      </c>
      <c r="B385" s="136" t="s">
        <v>1098</v>
      </c>
      <c r="C385" s="139">
        <v>2139992</v>
      </c>
      <c r="D385" s="139">
        <v>780074</v>
      </c>
      <c r="E385" s="139">
        <v>8798877</v>
      </c>
      <c r="F385" s="139">
        <f t="shared" si="5"/>
        <v>11718943</v>
      </c>
    </row>
    <row r="386" spans="1:6" ht="15.75" x14ac:dyDescent="0.25">
      <c r="A386" s="136" t="s">
        <v>1099</v>
      </c>
      <c r="B386" s="136" t="s">
        <v>1100</v>
      </c>
      <c r="C386" s="139">
        <v>10700</v>
      </c>
      <c r="D386" s="139">
        <v>36018</v>
      </c>
      <c r="E386" s="139">
        <v>758190</v>
      </c>
      <c r="F386" s="139">
        <f t="shared" si="5"/>
        <v>804908</v>
      </c>
    </row>
    <row r="387" spans="1:6" ht="15.75" x14ac:dyDescent="0.25">
      <c r="A387" s="136" t="s">
        <v>1101</v>
      </c>
      <c r="B387" s="136" t="s">
        <v>1102</v>
      </c>
      <c r="C387" s="139">
        <v>590567</v>
      </c>
      <c r="D387" s="139">
        <v>877836</v>
      </c>
      <c r="E387" s="139">
        <v>5746596</v>
      </c>
      <c r="F387" s="139">
        <f t="shared" si="5"/>
        <v>7214999</v>
      </c>
    </row>
    <row r="388" spans="1:6" ht="15.75" x14ac:dyDescent="0.25">
      <c r="A388" s="136" t="s">
        <v>1103</v>
      </c>
      <c r="B388" s="136" t="s">
        <v>1104</v>
      </c>
      <c r="C388" s="139">
        <v>3462492</v>
      </c>
      <c r="D388" s="139">
        <v>3575531</v>
      </c>
      <c r="E388" s="139">
        <v>14809563</v>
      </c>
      <c r="F388" s="139">
        <f t="shared" ref="F388:F451" si="6">SUM(C388:E388)</f>
        <v>21847586</v>
      </c>
    </row>
    <row r="389" spans="1:6" ht="15.75" x14ac:dyDescent="0.25">
      <c r="A389" s="136" t="s">
        <v>1105</v>
      </c>
      <c r="B389" s="136" t="s">
        <v>1106</v>
      </c>
      <c r="C389" s="139">
        <v>1462454</v>
      </c>
      <c r="D389" s="139">
        <v>695469</v>
      </c>
      <c r="E389" s="139">
        <v>5406837</v>
      </c>
      <c r="F389" s="139">
        <f t="shared" si="6"/>
        <v>7564760</v>
      </c>
    </row>
    <row r="390" spans="1:6" ht="15.75" x14ac:dyDescent="0.25">
      <c r="A390" s="136" t="s">
        <v>1107</v>
      </c>
      <c r="B390" s="136" t="s">
        <v>1108</v>
      </c>
      <c r="C390" s="139">
        <v>26453</v>
      </c>
      <c r="D390" s="139">
        <v>7878</v>
      </c>
      <c r="E390" s="139">
        <v>240174</v>
      </c>
      <c r="F390" s="139">
        <f t="shared" si="6"/>
        <v>274505</v>
      </c>
    </row>
    <row r="391" spans="1:6" ht="15.75" x14ac:dyDescent="0.25">
      <c r="A391" s="136" t="s">
        <v>1109</v>
      </c>
      <c r="B391" s="136" t="s">
        <v>1110</v>
      </c>
      <c r="C391" s="139">
        <v>961541</v>
      </c>
      <c r="D391" s="139">
        <v>325126</v>
      </c>
      <c r="E391" s="139">
        <v>2992478</v>
      </c>
      <c r="F391" s="139">
        <f t="shared" si="6"/>
        <v>4279145</v>
      </c>
    </row>
    <row r="392" spans="1:6" ht="15.75" x14ac:dyDescent="0.25">
      <c r="A392" s="136" t="s">
        <v>1111</v>
      </c>
      <c r="B392" s="136" t="s">
        <v>1112</v>
      </c>
      <c r="C392" s="139">
        <v>80850</v>
      </c>
      <c r="D392" s="139">
        <v>84416</v>
      </c>
      <c r="E392" s="139">
        <v>1222276</v>
      </c>
      <c r="F392" s="139">
        <f t="shared" si="6"/>
        <v>1387542</v>
      </c>
    </row>
    <row r="393" spans="1:6" ht="15.75" x14ac:dyDescent="0.25">
      <c r="A393" s="136" t="s">
        <v>1113</v>
      </c>
      <c r="B393" s="136" t="s">
        <v>1114</v>
      </c>
      <c r="C393" s="139">
        <v>338216</v>
      </c>
      <c r="D393" s="139">
        <v>137684</v>
      </c>
      <c r="E393" s="139">
        <v>715277</v>
      </c>
      <c r="F393" s="139">
        <f t="shared" si="6"/>
        <v>1191177</v>
      </c>
    </row>
    <row r="394" spans="1:6" ht="15.75" x14ac:dyDescent="0.25">
      <c r="A394" s="136" t="s">
        <v>1115</v>
      </c>
      <c r="B394" s="136" t="s">
        <v>1116</v>
      </c>
      <c r="C394" s="139">
        <v>346199</v>
      </c>
      <c r="D394" s="139">
        <v>568744</v>
      </c>
      <c r="E394" s="139">
        <v>1925114</v>
      </c>
      <c r="F394" s="139">
        <f t="shared" si="6"/>
        <v>2840057</v>
      </c>
    </row>
    <row r="395" spans="1:6" ht="15.75" x14ac:dyDescent="0.25">
      <c r="A395" s="136" t="s">
        <v>1117</v>
      </c>
      <c r="B395" s="136" t="s">
        <v>1118</v>
      </c>
      <c r="C395" s="139">
        <v>241348</v>
      </c>
      <c r="D395" s="139">
        <v>120272</v>
      </c>
      <c r="E395" s="139">
        <v>1499527</v>
      </c>
      <c r="F395" s="139">
        <f t="shared" si="6"/>
        <v>1861147</v>
      </c>
    </row>
    <row r="396" spans="1:6" ht="15.75" x14ac:dyDescent="0.25">
      <c r="A396" s="136" t="s">
        <v>1119</v>
      </c>
      <c r="B396" s="136" t="s">
        <v>1120</v>
      </c>
      <c r="C396" s="139">
        <v>143906</v>
      </c>
      <c r="D396" s="139">
        <v>212937</v>
      </c>
      <c r="E396" s="139">
        <v>2031206</v>
      </c>
      <c r="F396" s="139">
        <f t="shared" si="6"/>
        <v>2388049</v>
      </c>
    </row>
    <row r="397" spans="1:6" ht="15.75" x14ac:dyDescent="0.25">
      <c r="A397" s="136" t="s">
        <v>1121</v>
      </c>
      <c r="B397" s="136" t="s">
        <v>1122</v>
      </c>
      <c r="C397" s="139">
        <v>223718</v>
      </c>
      <c r="D397" s="139">
        <v>684413</v>
      </c>
      <c r="E397" s="139">
        <v>2876402</v>
      </c>
      <c r="F397" s="139">
        <f t="shared" si="6"/>
        <v>3784533</v>
      </c>
    </row>
    <row r="398" spans="1:6" ht="15.75" x14ac:dyDescent="0.25">
      <c r="A398" s="136" t="s">
        <v>1123</v>
      </c>
      <c r="B398" s="136" t="s">
        <v>1124</v>
      </c>
      <c r="C398" s="139">
        <v>153383</v>
      </c>
      <c r="D398" s="139">
        <v>32594</v>
      </c>
      <c r="E398" s="139">
        <v>655901</v>
      </c>
      <c r="F398" s="139">
        <f t="shared" si="6"/>
        <v>841878</v>
      </c>
    </row>
    <row r="399" spans="1:6" ht="15.75" x14ac:dyDescent="0.25">
      <c r="A399" s="136" t="s">
        <v>1125</v>
      </c>
      <c r="B399" s="136" t="s">
        <v>1126</v>
      </c>
      <c r="C399" s="139">
        <v>808287</v>
      </c>
      <c r="D399" s="139">
        <v>101441</v>
      </c>
      <c r="E399" s="139">
        <v>2649656</v>
      </c>
      <c r="F399" s="139">
        <f t="shared" si="6"/>
        <v>3559384</v>
      </c>
    </row>
    <row r="400" spans="1:6" ht="15.75" x14ac:dyDescent="0.25">
      <c r="A400" s="136" t="s">
        <v>1127</v>
      </c>
      <c r="B400" s="136" t="s">
        <v>1128</v>
      </c>
      <c r="C400" s="139">
        <v>1805291</v>
      </c>
      <c r="D400" s="139">
        <v>0</v>
      </c>
      <c r="E400" s="139">
        <v>5579599</v>
      </c>
      <c r="F400" s="139">
        <f t="shared" si="6"/>
        <v>7384890</v>
      </c>
    </row>
    <row r="401" spans="1:6" ht="15.75" x14ac:dyDescent="0.25">
      <c r="A401" s="136" t="s">
        <v>1129</v>
      </c>
      <c r="B401" s="136" t="s">
        <v>1130</v>
      </c>
      <c r="C401" s="139">
        <v>927456</v>
      </c>
      <c r="D401" s="139">
        <v>56066</v>
      </c>
      <c r="E401" s="139">
        <v>2176552</v>
      </c>
      <c r="F401" s="139">
        <f t="shared" si="6"/>
        <v>3160074</v>
      </c>
    </row>
    <row r="402" spans="1:6" ht="15.75" x14ac:dyDescent="0.25">
      <c r="A402" s="136" t="s">
        <v>1131</v>
      </c>
      <c r="B402" s="136" t="s">
        <v>1132</v>
      </c>
      <c r="C402" s="139">
        <v>2142880</v>
      </c>
      <c r="D402" s="139">
        <v>120674</v>
      </c>
      <c r="E402" s="139">
        <v>5210262</v>
      </c>
      <c r="F402" s="139">
        <f t="shared" si="6"/>
        <v>7473816</v>
      </c>
    </row>
    <row r="403" spans="1:6" ht="15.75" x14ac:dyDescent="0.25">
      <c r="A403" s="136" t="s">
        <v>1133</v>
      </c>
      <c r="B403" s="136" t="s">
        <v>1134</v>
      </c>
      <c r="C403" s="139">
        <v>1085355</v>
      </c>
      <c r="D403" s="139">
        <v>44107</v>
      </c>
      <c r="E403" s="139">
        <v>3539375</v>
      </c>
      <c r="F403" s="139">
        <f t="shared" si="6"/>
        <v>4668837</v>
      </c>
    </row>
    <row r="404" spans="1:6" ht="15.75" x14ac:dyDescent="0.25">
      <c r="A404" s="136" t="s">
        <v>1135</v>
      </c>
      <c r="B404" s="136" t="s">
        <v>1136</v>
      </c>
      <c r="C404" s="139">
        <v>1039817</v>
      </c>
      <c r="D404" s="139">
        <v>128953</v>
      </c>
      <c r="E404" s="139">
        <v>4036905</v>
      </c>
      <c r="F404" s="139">
        <f t="shared" si="6"/>
        <v>5205675</v>
      </c>
    </row>
    <row r="405" spans="1:6" ht="15.75" x14ac:dyDescent="0.25">
      <c r="A405" s="136" t="s">
        <v>1137</v>
      </c>
      <c r="B405" s="136" t="s">
        <v>1138</v>
      </c>
      <c r="C405" s="139">
        <v>518492</v>
      </c>
      <c r="D405" s="139">
        <v>27021</v>
      </c>
      <c r="E405" s="139">
        <v>2053843</v>
      </c>
      <c r="F405" s="139">
        <f t="shared" si="6"/>
        <v>2599356</v>
      </c>
    </row>
    <row r="406" spans="1:6" ht="15.75" x14ac:dyDescent="0.25">
      <c r="A406" s="136" t="s">
        <v>1139</v>
      </c>
      <c r="B406" s="136" t="s">
        <v>1140</v>
      </c>
      <c r="C406" s="139">
        <v>164773</v>
      </c>
      <c r="D406" s="139">
        <v>26223</v>
      </c>
      <c r="E406" s="139">
        <v>2241962</v>
      </c>
      <c r="F406" s="139">
        <f t="shared" si="6"/>
        <v>2432958</v>
      </c>
    </row>
    <row r="407" spans="1:6" ht="15.75" x14ac:dyDescent="0.25">
      <c r="A407" s="136" t="s">
        <v>1141</v>
      </c>
      <c r="B407" s="136" t="s">
        <v>1142</v>
      </c>
      <c r="C407" s="139">
        <v>408913</v>
      </c>
      <c r="D407" s="139">
        <v>41043</v>
      </c>
      <c r="E407" s="139">
        <v>3359929</v>
      </c>
      <c r="F407" s="139">
        <f t="shared" si="6"/>
        <v>3809885</v>
      </c>
    </row>
    <row r="408" spans="1:6" ht="15.75" x14ac:dyDescent="0.25">
      <c r="A408" s="136" t="s">
        <v>1143</v>
      </c>
      <c r="B408" s="136" t="s">
        <v>1144</v>
      </c>
      <c r="C408" s="139">
        <v>29065</v>
      </c>
      <c r="D408" s="139">
        <v>0</v>
      </c>
      <c r="E408" s="139">
        <v>499068</v>
      </c>
      <c r="F408" s="139">
        <f t="shared" si="6"/>
        <v>528133</v>
      </c>
    </row>
    <row r="409" spans="1:6" ht="15.75" x14ac:dyDescent="0.25">
      <c r="A409" s="136" t="s">
        <v>1145</v>
      </c>
      <c r="B409" s="136" t="s">
        <v>1146</v>
      </c>
      <c r="C409" s="139">
        <v>51386</v>
      </c>
      <c r="D409" s="139">
        <v>208915</v>
      </c>
      <c r="E409" s="139">
        <v>635030</v>
      </c>
      <c r="F409" s="139">
        <f t="shared" si="6"/>
        <v>895331</v>
      </c>
    </row>
    <row r="410" spans="1:6" ht="15.75" x14ac:dyDescent="0.25">
      <c r="A410" s="136" t="s">
        <v>1147</v>
      </c>
      <c r="B410" s="136" t="s">
        <v>1148</v>
      </c>
      <c r="C410" s="139">
        <v>62614</v>
      </c>
      <c r="D410" s="139">
        <v>97082</v>
      </c>
      <c r="E410" s="139">
        <v>806981</v>
      </c>
      <c r="F410" s="139">
        <f t="shared" si="6"/>
        <v>966677</v>
      </c>
    </row>
    <row r="411" spans="1:6" ht="15.75" x14ac:dyDescent="0.25">
      <c r="A411" s="136" t="s">
        <v>1149</v>
      </c>
      <c r="B411" s="136" t="s">
        <v>1150</v>
      </c>
      <c r="C411" s="139">
        <v>164058</v>
      </c>
      <c r="D411" s="139">
        <v>101836</v>
      </c>
      <c r="E411" s="139">
        <v>384205</v>
      </c>
      <c r="F411" s="139">
        <f t="shared" si="6"/>
        <v>650099</v>
      </c>
    </row>
    <row r="412" spans="1:6" ht="15.75" x14ac:dyDescent="0.25">
      <c r="A412" s="136" t="s">
        <v>1151</v>
      </c>
      <c r="B412" s="136" t="s">
        <v>1152</v>
      </c>
      <c r="C412" s="139">
        <v>83384</v>
      </c>
      <c r="D412" s="139">
        <v>76420</v>
      </c>
      <c r="E412" s="139">
        <v>583935</v>
      </c>
      <c r="F412" s="139">
        <f t="shared" si="6"/>
        <v>743739</v>
      </c>
    </row>
    <row r="413" spans="1:6" ht="15.75" x14ac:dyDescent="0.25">
      <c r="A413" s="136" t="s">
        <v>1153</v>
      </c>
      <c r="B413" s="136" t="s">
        <v>1154</v>
      </c>
      <c r="C413" s="139">
        <v>110567</v>
      </c>
      <c r="D413" s="139">
        <v>116550</v>
      </c>
      <c r="E413" s="139">
        <v>712483</v>
      </c>
      <c r="F413" s="139">
        <f t="shared" si="6"/>
        <v>939600</v>
      </c>
    </row>
    <row r="414" spans="1:6" ht="15.75" x14ac:dyDescent="0.25">
      <c r="A414" s="136" t="s">
        <v>1155</v>
      </c>
      <c r="B414" s="136" t="s">
        <v>1156</v>
      </c>
      <c r="C414" s="139">
        <v>394516</v>
      </c>
      <c r="D414" s="139">
        <v>504431</v>
      </c>
      <c r="E414" s="139">
        <v>3017673</v>
      </c>
      <c r="F414" s="139">
        <f t="shared" si="6"/>
        <v>3916620</v>
      </c>
    </row>
    <row r="415" spans="1:6" ht="15.75" x14ac:dyDescent="0.25">
      <c r="A415" s="136" t="s">
        <v>1157</v>
      </c>
      <c r="B415" s="136" t="s">
        <v>1158</v>
      </c>
      <c r="C415" s="139">
        <v>149230</v>
      </c>
      <c r="D415" s="139">
        <v>286403</v>
      </c>
      <c r="E415" s="139">
        <v>1522726</v>
      </c>
      <c r="F415" s="139">
        <f t="shared" si="6"/>
        <v>1958359</v>
      </c>
    </row>
    <row r="416" spans="1:6" ht="15.75" x14ac:dyDescent="0.25">
      <c r="A416" s="136" t="s">
        <v>1159</v>
      </c>
      <c r="B416" s="136" t="s">
        <v>1160</v>
      </c>
      <c r="C416" s="139">
        <v>84718</v>
      </c>
      <c r="D416" s="139">
        <v>59812</v>
      </c>
      <c r="E416" s="139">
        <v>563676</v>
      </c>
      <c r="F416" s="139">
        <f t="shared" si="6"/>
        <v>708206</v>
      </c>
    </row>
    <row r="417" spans="1:6" ht="15.75" x14ac:dyDescent="0.25">
      <c r="A417" s="136" t="s">
        <v>1161</v>
      </c>
      <c r="B417" s="136" t="s">
        <v>1162</v>
      </c>
      <c r="C417" s="139">
        <v>26329</v>
      </c>
      <c r="D417" s="139">
        <v>39013</v>
      </c>
      <c r="E417" s="139">
        <v>740826</v>
      </c>
      <c r="F417" s="139">
        <f t="shared" si="6"/>
        <v>806168</v>
      </c>
    </row>
    <row r="418" spans="1:6" ht="15.75" x14ac:dyDescent="0.25">
      <c r="A418" s="136" t="s">
        <v>1163</v>
      </c>
      <c r="B418" s="136" t="s">
        <v>1164</v>
      </c>
      <c r="C418" s="139">
        <v>37966</v>
      </c>
      <c r="D418" s="139">
        <v>29191</v>
      </c>
      <c r="E418" s="139">
        <v>924511</v>
      </c>
      <c r="F418" s="139">
        <f t="shared" si="6"/>
        <v>991668</v>
      </c>
    </row>
    <row r="419" spans="1:6" ht="15.75" x14ac:dyDescent="0.25">
      <c r="A419" s="136" t="s">
        <v>1165</v>
      </c>
      <c r="B419" s="136" t="s">
        <v>1166</v>
      </c>
      <c r="C419" s="139">
        <v>79944</v>
      </c>
      <c r="D419" s="139">
        <v>84307</v>
      </c>
      <c r="E419" s="139">
        <v>736986</v>
      </c>
      <c r="F419" s="139">
        <f t="shared" si="6"/>
        <v>901237</v>
      </c>
    </row>
    <row r="420" spans="1:6" ht="15.75" x14ac:dyDescent="0.25">
      <c r="A420" s="136" t="s">
        <v>1167</v>
      </c>
      <c r="B420" s="136" t="s">
        <v>1168</v>
      </c>
      <c r="C420" s="139">
        <v>1001952</v>
      </c>
      <c r="D420" s="139">
        <v>665784</v>
      </c>
      <c r="E420" s="139">
        <v>7398901</v>
      </c>
      <c r="F420" s="139">
        <f t="shared" si="6"/>
        <v>9066637</v>
      </c>
    </row>
    <row r="421" spans="1:6" ht="15.75" x14ac:dyDescent="0.25">
      <c r="A421" s="136" t="s">
        <v>1169</v>
      </c>
      <c r="B421" s="136" t="s">
        <v>1170</v>
      </c>
      <c r="C421" s="139">
        <v>516389</v>
      </c>
      <c r="D421" s="139">
        <v>591238</v>
      </c>
      <c r="E421" s="139">
        <v>3454053</v>
      </c>
      <c r="F421" s="139">
        <f t="shared" si="6"/>
        <v>4561680</v>
      </c>
    </row>
    <row r="422" spans="1:6" ht="15.75" x14ac:dyDescent="0.25">
      <c r="A422" s="136" t="s">
        <v>1171</v>
      </c>
      <c r="B422" s="136" t="s">
        <v>1172</v>
      </c>
      <c r="C422" s="139">
        <v>37553</v>
      </c>
      <c r="D422" s="139">
        <v>60816</v>
      </c>
      <c r="E422" s="139">
        <v>263002</v>
      </c>
      <c r="F422" s="139">
        <f t="shared" si="6"/>
        <v>361371</v>
      </c>
    </row>
    <row r="423" spans="1:6" ht="15.75" x14ac:dyDescent="0.25">
      <c r="A423" s="136" t="s">
        <v>1173</v>
      </c>
      <c r="B423" s="136" t="s">
        <v>1174</v>
      </c>
      <c r="C423" s="139">
        <v>11676</v>
      </c>
      <c r="D423" s="139">
        <v>0</v>
      </c>
      <c r="E423" s="139">
        <v>159935</v>
      </c>
      <c r="F423" s="139">
        <f t="shared" si="6"/>
        <v>171611</v>
      </c>
    </row>
    <row r="424" spans="1:6" ht="15.75" x14ac:dyDescent="0.25">
      <c r="A424" s="136" t="s">
        <v>1175</v>
      </c>
      <c r="B424" s="136" t="s">
        <v>1176</v>
      </c>
      <c r="C424" s="139">
        <v>278424</v>
      </c>
      <c r="D424" s="139">
        <v>161079</v>
      </c>
      <c r="E424" s="139">
        <v>1122874</v>
      </c>
      <c r="F424" s="139">
        <f t="shared" si="6"/>
        <v>1562377</v>
      </c>
    </row>
    <row r="425" spans="1:6" ht="15.75" x14ac:dyDescent="0.25">
      <c r="A425" s="136" t="s">
        <v>1177</v>
      </c>
      <c r="B425" s="136" t="s">
        <v>1178</v>
      </c>
      <c r="C425" s="139">
        <v>286368</v>
      </c>
      <c r="D425" s="139">
        <v>307415</v>
      </c>
      <c r="E425" s="139">
        <v>2460998</v>
      </c>
      <c r="F425" s="139">
        <f t="shared" si="6"/>
        <v>3054781</v>
      </c>
    </row>
    <row r="426" spans="1:6" ht="15.75" x14ac:dyDescent="0.25">
      <c r="A426" s="136" t="s">
        <v>1179</v>
      </c>
      <c r="B426" s="136" t="s">
        <v>1180</v>
      </c>
      <c r="C426" s="139">
        <v>9851</v>
      </c>
      <c r="D426" s="139">
        <v>84356</v>
      </c>
      <c r="E426" s="139">
        <v>1601387</v>
      </c>
      <c r="F426" s="139">
        <f t="shared" si="6"/>
        <v>1695594</v>
      </c>
    </row>
    <row r="427" spans="1:6" ht="15.75" x14ac:dyDescent="0.25">
      <c r="A427" s="136" t="s">
        <v>1181</v>
      </c>
      <c r="B427" s="136" t="s">
        <v>1182</v>
      </c>
      <c r="C427" s="139">
        <v>131503</v>
      </c>
      <c r="D427" s="139">
        <v>155087</v>
      </c>
      <c r="E427" s="139">
        <v>1027872</v>
      </c>
      <c r="F427" s="139">
        <f t="shared" si="6"/>
        <v>1314462</v>
      </c>
    </row>
    <row r="428" spans="1:6" ht="15.75" x14ac:dyDescent="0.25">
      <c r="A428" s="136" t="s">
        <v>1183</v>
      </c>
      <c r="B428" s="136" t="s">
        <v>1184</v>
      </c>
      <c r="C428" s="139">
        <v>565249</v>
      </c>
      <c r="D428" s="139">
        <v>688973</v>
      </c>
      <c r="E428" s="139">
        <v>4560936</v>
      </c>
      <c r="F428" s="139">
        <f t="shared" si="6"/>
        <v>5815158</v>
      </c>
    </row>
    <row r="429" spans="1:6" ht="15.75" x14ac:dyDescent="0.25">
      <c r="A429" s="136" t="s">
        <v>1185</v>
      </c>
      <c r="B429" s="136" t="s">
        <v>1186</v>
      </c>
      <c r="C429" s="139">
        <v>73913</v>
      </c>
      <c r="D429" s="139">
        <v>101313</v>
      </c>
      <c r="E429" s="139">
        <v>1465250</v>
      </c>
      <c r="F429" s="139">
        <f t="shared" si="6"/>
        <v>1640476</v>
      </c>
    </row>
    <row r="430" spans="1:6" ht="15.75" x14ac:dyDescent="0.25">
      <c r="A430" s="136" t="s">
        <v>1187</v>
      </c>
      <c r="B430" s="136" t="s">
        <v>1188</v>
      </c>
      <c r="C430" s="139">
        <v>982029</v>
      </c>
      <c r="D430" s="139">
        <v>1064096</v>
      </c>
      <c r="E430" s="139">
        <v>3185064</v>
      </c>
      <c r="F430" s="139">
        <f t="shared" si="6"/>
        <v>5231189</v>
      </c>
    </row>
    <row r="431" spans="1:6" ht="15.75" x14ac:dyDescent="0.25">
      <c r="A431" s="136" t="s">
        <v>1189</v>
      </c>
      <c r="B431" s="136" t="s">
        <v>1190</v>
      </c>
      <c r="C431" s="139">
        <v>31617</v>
      </c>
      <c r="D431" s="139">
        <v>0</v>
      </c>
      <c r="E431" s="139">
        <v>522903</v>
      </c>
      <c r="F431" s="139">
        <f t="shared" si="6"/>
        <v>554520</v>
      </c>
    </row>
    <row r="432" spans="1:6" ht="15.75" x14ac:dyDescent="0.25">
      <c r="A432" s="136" t="s">
        <v>1191</v>
      </c>
      <c r="B432" s="136" t="s">
        <v>1192</v>
      </c>
      <c r="C432" s="139">
        <v>513891</v>
      </c>
      <c r="D432" s="139">
        <v>693386</v>
      </c>
      <c r="E432" s="139">
        <v>1671472</v>
      </c>
      <c r="F432" s="139">
        <f t="shared" si="6"/>
        <v>2878749</v>
      </c>
    </row>
    <row r="433" spans="1:6" ht="15.75" x14ac:dyDescent="0.25">
      <c r="A433" s="136" t="s">
        <v>1193</v>
      </c>
      <c r="B433" s="136" t="s">
        <v>1194</v>
      </c>
      <c r="C433" s="139">
        <v>548204</v>
      </c>
      <c r="D433" s="139">
        <v>297400</v>
      </c>
      <c r="E433" s="139">
        <v>4513708</v>
      </c>
      <c r="F433" s="139">
        <f t="shared" si="6"/>
        <v>5359312</v>
      </c>
    </row>
    <row r="434" spans="1:6" ht="15.75" x14ac:dyDescent="0.25">
      <c r="A434" s="136" t="s">
        <v>1195</v>
      </c>
      <c r="B434" s="136" t="s">
        <v>1196</v>
      </c>
      <c r="C434" s="139">
        <v>136825</v>
      </c>
      <c r="D434" s="139">
        <v>86605</v>
      </c>
      <c r="E434" s="139">
        <v>1541182</v>
      </c>
      <c r="F434" s="139">
        <f t="shared" si="6"/>
        <v>1764612</v>
      </c>
    </row>
    <row r="435" spans="1:6" ht="15.75" x14ac:dyDescent="0.25">
      <c r="A435" s="136" t="s">
        <v>1197</v>
      </c>
      <c r="B435" s="136" t="s">
        <v>1198</v>
      </c>
      <c r="C435" s="139">
        <v>203555</v>
      </c>
      <c r="D435" s="139">
        <v>118155</v>
      </c>
      <c r="E435" s="139">
        <v>1275683</v>
      </c>
      <c r="F435" s="139">
        <f t="shared" si="6"/>
        <v>1597393</v>
      </c>
    </row>
    <row r="436" spans="1:6" ht="15.75" x14ac:dyDescent="0.25">
      <c r="A436" s="136" t="s">
        <v>1199</v>
      </c>
      <c r="B436" s="136" t="s">
        <v>1200</v>
      </c>
      <c r="C436" s="139">
        <v>1475164</v>
      </c>
      <c r="D436" s="139">
        <v>2106016</v>
      </c>
      <c r="E436" s="139">
        <v>9429610</v>
      </c>
      <c r="F436" s="139">
        <f t="shared" si="6"/>
        <v>13010790</v>
      </c>
    </row>
    <row r="437" spans="1:6" ht="15.75" x14ac:dyDescent="0.25">
      <c r="A437" s="136" t="s">
        <v>1201</v>
      </c>
      <c r="B437" s="136" t="s">
        <v>1202</v>
      </c>
      <c r="C437" s="139">
        <v>1064685</v>
      </c>
      <c r="D437" s="139">
        <v>808717</v>
      </c>
      <c r="E437" s="139">
        <v>4149882</v>
      </c>
      <c r="F437" s="139">
        <f t="shared" si="6"/>
        <v>6023284</v>
      </c>
    </row>
    <row r="438" spans="1:6" ht="15.75" x14ac:dyDescent="0.25">
      <c r="A438" s="136" t="s">
        <v>1203</v>
      </c>
      <c r="B438" s="136" t="s">
        <v>1204</v>
      </c>
      <c r="C438" s="139">
        <v>256261</v>
      </c>
      <c r="D438" s="139">
        <v>55049</v>
      </c>
      <c r="E438" s="139">
        <v>1032708</v>
      </c>
      <c r="F438" s="139">
        <f t="shared" si="6"/>
        <v>1344018</v>
      </c>
    </row>
    <row r="439" spans="1:6" ht="15.75" x14ac:dyDescent="0.25">
      <c r="A439" s="136" t="s">
        <v>1205</v>
      </c>
      <c r="B439" s="136" t="s">
        <v>1206</v>
      </c>
      <c r="C439" s="139">
        <v>2121643</v>
      </c>
      <c r="D439" s="139">
        <v>431633</v>
      </c>
      <c r="E439" s="139">
        <v>9813907</v>
      </c>
      <c r="F439" s="139">
        <f t="shared" si="6"/>
        <v>12367183</v>
      </c>
    </row>
    <row r="440" spans="1:6" ht="15.75" x14ac:dyDescent="0.25">
      <c r="A440" s="136" t="s">
        <v>1207</v>
      </c>
      <c r="B440" s="136" t="s">
        <v>1208</v>
      </c>
      <c r="C440" s="139">
        <v>292450</v>
      </c>
      <c r="D440" s="139">
        <v>207031</v>
      </c>
      <c r="E440" s="139">
        <v>1701471</v>
      </c>
      <c r="F440" s="139">
        <f t="shared" si="6"/>
        <v>2200952</v>
      </c>
    </row>
    <row r="441" spans="1:6" ht="15.75" x14ac:dyDescent="0.25">
      <c r="A441" s="136" t="s">
        <v>1209</v>
      </c>
      <c r="B441" s="136" t="s">
        <v>1210</v>
      </c>
      <c r="C441" s="139">
        <v>474600</v>
      </c>
      <c r="D441" s="139">
        <v>62375</v>
      </c>
      <c r="E441" s="139">
        <v>1387577</v>
      </c>
      <c r="F441" s="139">
        <f t="shared" si="6"/>
        <v>1924552</v>
      </c>
    </row>
    <row r="442" spans="1:6" ht="15.75" x14ac:dyDescent="0.25">
      <c r="A442" s="136" t="s">
        <v>1211</v>
      </c>
      <c r="B442" s="136" t="s">
        <v>1212</v>
      </c>
      <c r="C442" s="139">
        <v>466878</v>
      </c>
      <c r="D442" s="139">
        <v>197528</v>
      </c>
      <c r="E442" s="139">
        <v>1291868</v>
      </c>
      <c r="F442" s="139">
        <f t="shared" si="6"/>
        <v>1956274</v>
      </c>
    </row>
    <row r="443" spans="1:6" ht="15.75" x14ac:dyDescent="0.25">
      <c r="A443" s="136" t="s">
        <v>1213</v>
      </c>
      <c r="B443" s="136" t="s">
        <v>1214</v>
      </c>
      <c r="C443" s="139">
        <v>387092</v>
      </c>
      <c r="D443" s="139">
        <v>272205</v>
      </c>
      <c r="E443" s="139">
        <v>2064315</v>
      </c>
      <c r="F443" s="139">
        <f t="shared" si="6"/>
        <v>2723612</v>
      </c>
    </row>
    <row r="444" spans="1:6" ht="15.75" x14ac:dyDescent="0.25">
      <c r="A444" s="136" t="s">
        <v>1215</v>
      </c>
      <c r="B444" s="136" t="s">
        <v>1216</v>
      </c>
      <c r="C444" s="139">
        <v>2393408</v>
      </c>
      <c r="D444" s="139">
        <v>1025529</v>
      </c>
      <c r="E444" s="139">
        <v>7059196</v>
      </c>
      <c r="F444" s="139">
        <f t="shared" si="6"/>
        <v>10478133</v>
      </c>
    </row>
    <row r="445" spans="1:6" ht="15.75" x14ac:dyDescent="0.25">
      <c r="A445" s="136" t="s">
        <v>1217</v>
      </c>
      <c r="B445" s="136" t="s">
        <v>1218</v>
      </c>
      <c r="C445" s="139">
        <v>528700</v>
      </c>
      <c r="D445" s="139">
        <v>0</v>
      </c>
      <c r="E445" s="139">
        <v>957492</v>
      </c>
      <c r="F445" s="139">
        <f t="shared" si="6"/>
        <v>1486192</v>
      </c>
    </row>
    <row r="446" spans="1:6" ht="15.75" x14ac:dyDescent="0.25">
      <c r="A446" s="136" t="s">
        <v>1219</v>
      </c>
      <c r="B446" s="136" t="s">
        <v>1220</v>
      </c>
      <c r="C446" s="139">
        <v>588027</v>
      </c>
      <c r="D446" s="139">
        <v>0</v>
      </c>
      <c r="E446" s="139">
        <v>2407052</v>
      </c>
      <c r="F446" s="139">
        <f t="shared" si="6"/>
        <v>2995079</v>
      </c>
    </row>
    <row r="447" spans="1:6" ht="15.75" x14ac:dyDescent="0.25">
      <c r="A447" s="136" t="s">
        <v>1221</v>
      </c>
      <c r="B447" s="136" t="s">
        <v>1222</v>
      </c>
      <c r="C447" s="139">
        <v>21944</v>
      </c>
      <c r="D447" s="139">
        <v>0</v>
      </c>
      <c r="E447" s="139">
        <v>424003</v>
      </c>
      <c r="F447" s="139">
        <f t="shared" si="6"/>
        <v>445947</v>
      </c>
    </row>
    <row r="448" spans="1:6" ht="15.75" x14ac:dyDescent="0.25">
      <c r="A448" s="136" t="s">
        <v>1223</v>
      </c>
      <c r="B448" s="136" t="s">
        <v>1224</v>
      </c>
      <c r="C448" s="139">
        <v>23696</v>
      </c>
      <c r="D448" s="139">
        <v>0</v>
      </c>
      <c r="E448" s="139">
        <v>339474</v>
      </c>
      <c r="F448" s="139">
        <f t="shared" si="6"/>
        <v>363170</v>
      </c>
    </row>
    <row r="449" spans="1:6" ht="15.75" x14ac:dyDescent="0.25">
      <c r="A449" s="136" t="s">
        <v>1225</v>
      </c>
      <c r="B449" s="136" t="s">
        <v>1226</v>
      </c>
      <c r="C449" s="139">
        <v>602388</v>
      </c>
      <c r="D449" s="139">
        <v>0</v>
      </c>
      <c r="E449" s="139">
        <v>3121963</v>
      </c>
      <c r="F449" s="139">
        <f t="shared" si="6"/>
        <v>3724351</v>
      </c>
    </row>
    <row r="450" spans="1:6" ht="15.75" x14ac:dyDescent="0.25">
      <c r="A450" s="136" t="s">
        <v>1227</v>
      </c>
      <c r="B450" s="136" t="s">
        <v>1228</v>
      </c>
      <c r="C450" s="139">
        <v>64302</v>
      </c>
      <c r="D450" s="139">
        <v>0</v>
      </c>
      <c r="E450" s="139">
        <v>328616</v>
      </c>
      <c r="F450" s="139">
        <f t="shared" si="6"/>
        <v>392918</v>
      </c>
    </row>
    <row r="451" spans="1:6" ht="15.75" x14ac:dyDescent="0.25">
      <c r="A451" s="136" t="s">
        <v>1229</v>
      </c>
      <c r="B451" s="136" t="s">
        <v>1230</v>
      </c>
      <c r="C451" s="139">
        <v>192692</v>
      </c>
      <c r="D451" s="139">
        <v>0</v>
      </c>
      <c r="E451" s="139">
        <v>666050</v>
      </c>
      <c r="F451" s="139">
        <f t="shared" si="6"/>
        <v>858742</v>
      </c>
    </row>
    <row r="452" spans="1:6" ht="15.75" x14ac:dyDescent="0.25">
      <c r="A452" s="136" t="s">
        <v>1231</v>
      </c>
      <c r="B452" s="136" t="s">
        <v>1232</v>
      </c>
      <c r="C452" s="139">
        <v>455881</v>
      </c>
      <c r="D452" s="139">
        <v>0</v>
      </c>
      <c r="E452" s="139">
        <v>819814</v>
      </c>
      <c r="F452" s="139">
        <f t="shared" ref="F452:F515" si="7">SUM(C452:E452)</f>
        <v>1275695</v>
      </c>
    </row>
    <row r="453" spans="1:6" ht="15.75" x14ac:dyDescent="0.25">
      <c r="A453" s="136" t="s">
        <v>1233</v>
      </c>
      <c r="B453" s="136" t="s">
        <v>1234</v>
      </c>
      <c r="C453" s="139">
        <v>565549</v>
      </c>
      <c r="D453" s="139">
        <v>0</v>
      </c>
      <c r="E453" s="139">
        <v>823284</v>
      </c>
      <c r="F453" s="139">
        <f t="shared" si="7"/>
        <v>1388833</v>
      </c>
    </row>
    <row r="454" spans="1:6" ht="15.75" x14ac:dyDescent="0.25">
      <c r="A454" s="136" t="s">
        <v>1235</v>
      </c>
      <c r="B454" s="136" t="s">
        <v>1236</v>
      </c>
      <c r="C454" s="139">
        <v>1806983</v>
      </c>
      <c r="D454" s="139">
        <v>225971</v>
      </c>
      <c r="E454" s="139">
        <v>2503027</v>
      </c>
      <c r="F454" s="139">
        <f t="shared" si="7"/>
        <v>4535981</v>
      </c>
    </row>
    <row r="455" spans="1:6" ht="15.75" x14ac:dyDescent="0.25">
      <c r="A455" s="136" t="s">
        <v>1237</v>
      </c>
      <c r="B455" s="136" t="s">
        <v>1238</v>
      </c>
      <c r="C455" s="139">
        <v>136127</v>
      </c>
      <c r="D455" s="139">
        <v>0</v>
      </c>
      <c r="E455" s="139">
        <v>456439</v>
      </c>
      <c r="F455" s="139">
        <f t="shared" si="7"/>
        <v>592566</v>
      </c>
    </row>
    <row r="456" spans="1:6" ht="15.75" x14ac:dyDescent="0.25">
      <c r="A456" s="136" t="s">
        <v>1239</v>
      </c>
      <c r="B456" s="136" t="s">
        <v>1240</v>
      </c>
      <c r="C456" s="139">
        <v>789979</v>
      </c>
      <c r="D456" s="139">
        <v>0</v>
      </c>
      <c r="E456" s="139">
        <v>1660544</v>
      </c>
      <c r="F456" s="139">
        <f t="shared" si="7"/>
        <v>2450523</v>
      </c>
    </row>
    <row r="457" spans="1:6" ht="15.75" x14ac:dyDescent="0.25">
      <c r="A457" s="136" t="s">
        <v>1241</v>
      </c>
      <c r="B457" s="136" t="s">
        <v>1242</v>
      </c>
      <c r="C457" s="139">
        <v>706437</v>
      </c>
      <c r="D457" s="139">
        <v>189634</v>
      </c>
      <c r="E457" s="139">
        <v>2943008</v>
      </c>
      <c r="F457" s="139">
        <f t="shared" si="7"/>
        <v>3839079</v>
      </c>
    </row>
    <row r="458" spans="1:6" ht="15.75" x14ac:dyDescent="0.25">
      <c r="A458" s="136" t="s">
        <v>1243</v>
      </c>
      <c r="B458" s="136" t="s">
        <v>1244</v>
      </c>
      <c r="C458" s="139">
        <v>177191</v>
      </c>
      <c r="D458" s="139">
        <v>0</v>
      </c>
      <c r="E458" s="139">
        <v>787500</v>
      </c>
      <c r="F458" s="139">
        <f t="shared" si="7"/>
        <v>964691</v>
      </c>
    </row>
    <row r="459" spans="1:6" ht="15.75" x14ac:dyDescent="0.25">
      <c r="A459" s="136" t="s">
        <v>1245</v>
      </c>
      <c r="B459" s="136" t="s">
        <v>1246</v>
      </c>
      <c r="C459" s="139">
        <v>284559</v>
      </c>
      <c r="D459" s="139">
        <v>59078</v>
      </c>
      <c r="E459" s="139">
        <v>558616</v>
      </c>
      <c r="F459" s="139">
        <f t="shared" si="7"/>
        <v>902253</v>
      </c>
    </row>
    <row r="460" spans="1:6" ht="15.75" x14ac:dyDescent="0.25">
      <c r="A460" s="136" t="s">
        <v>1247</v>
      </c>
      <c r="B460" s="136" t="s">
        <v>1248</v>
      </c>
      <c r="C460" s="139">
        <v>710356</v>
      </c>
      <c r="D460" s="139">
        <v>83417</v>
      </c>
      <c r="E460" s="139">
        <v>2070287</v>
      </c>
      <c r="F460" s="139">
        <f t="shared" si="7"/>
        <v>2864060</v>
      </c>
    </row>
    <row r="461" spans="1:6" ht="15.75" x14ac:dyDescent="0.25">
      <c r="A461" s="136" t="s">
        <v>1249</v>
      </c>
      <c r="B461" s="136" t="s">
        <v>1250</v>
      </c>
      <c r="C461" s="139">
        <v>153054</v>
      </c>
      <c r="D461" s="139">
        <v>102518</v>
      </c>
      <c r="E461" s="139">
        <v>1072324</v>
      </c>
      <c r="F461" s="139">
        <f t="shared" si="7"/>
        <v>1327896</v>
      </c>
    </row>
    <row r="462" spans="1:6" ht="15.75" x14ac:dyDescent="0.25">
      <c r="A462" s="136" t="s">
        <v>1251</v>
      </c>
      <c r="B462" s="136" t="s">
        <v>1252</v>
      </c>
      <c r="C462" s="139">
        <v>605680</v>
      </c>
      <c r="D462" s="139">
        <v>566505</v>
      </c>
      <c r="E462" s="139">
        <v>3373323</v>
      </c>
      <c r="F462" s="139">
        <f t="shared" si="7"/>
        <v>4545508</v>
      </c>
    </row>
    <row r="463" spans="1:6" ht="15.75" x14ac:dyDescent="0.25">
      <c r="A463" s="136" t="s">
        <v>1253</v>
      </c>
      <c r="B463" s="136" t="s">
        <v>1254</v>
      </c>
      <c r="C463" s="139">
        <v>591302</v>
      </c>
      <c r="D463" s="139">
        <v>898520</v>
      </c>
      <c r="E463" s="139">
        <v>6369558</v>
      </c>
      <c r="F463" s="139">
        <f t="shared" si="7"/>
        <v>7859380</v>
      </c>
    </row>
    <row r="464" spans="1:6" ht="15.75" x14ac:dyDescent="0.25">
      <c r="A464" s="136" t="s">
        <v>1255</v>
      </c>
      <c r="B464" s="136" t="s">
        <v>1256</v>
      </c>
      <c r="C464" s="139">
        <v>25391</v>
      </c>
      <c r="D464" s="139">
        <v>210748</v>
      </c>
      <c r="E464" s="139">
        <v>1468564</v>
      </c>
      <c r="F464" s="139">
        <f t="shared" si="7"/>
        <v>1704703</v>
      </c>
    </row>
    <row r="465" spans="1:6" ht="15.75" x14ac:dyDescent="0.25">
      <c r="A465" s="136" t="s">
        <v>1257</v>
      </c>
      <c r="B465" s="136" t="s">
        <v>1258</v>
      </c>
      <c r="C465" s="139">
        <v>0</v>
      </c>
      <c r="D465" s="139">
        <v>0</v>
      </c>
      <c r="E465" s="139">
        <v>132553</v>
      </c>
      <c r="F465" s="139">
        <f t="shared" si="7"/>
        <v>132553</v>
      </c>
    </row>
    <row r="466" spans="1:6" ht="15.75" x14ac:dyDescent="0.25">
      <c r="A466" s="136" t="s">
        <v>1259</v>
      </c>
      <c r="B466" s="136" t="s">
        <v>1260</v>
      </c>
      <c r="C466" s="139">
        <v>21087</v>
      </c>
      <c r="D466" s="139">
        <v>53244</v>
      </c>
      <c r="E466" s="139">
        <v>726853</v>
      </c>
      <c r="F466" s="139">
        <f t="shared" si="7"/>
        <v>801184</v>
      </c>
    </row>
    <row r="467" spans="1:6" ht="15.75" x14ac:dyDescent="0.25">
      <c r="A467" s="136" t="s">
        <v>1261</v>
      </c>
      <c r="B467" s="136" t="s">
        <v>1262</v>
      </c>
      <c r="C467" s="139">
        <v>266195</v>
      </c>
      <c r="D467" s="139">
        <v>436817</v>
      </c>
      <c r="E467" s="139">
        <v>1375301</v>
      </c>
      <c r="F467" s="139">
        <f t="shared" si="7"/>
        <v>2078313</v>
      </c>
    </row>
    <row r="468" spans="1:6" ht="15.75" x14ac:dyDescent="0.25">
      <c r="A468" s="136" t="s">
        <v>1263</v>
      </c>
      <c r="B468" s="136" t="s">
        <v>1264</v>
      </c>
      <c r="C468" s="139">
        <v>216427</v>
      </c>
      <c r="D468" s="139">
        <v>436103</v>
      </c>
      <c r="E468" s="139">
        <v>4538674</v>
      </c>
      <c r="F468" s="139">
        <f t="shared" si="7"/>
        <v>5191204</v>
      </c>
    </row>
    <row r="469" spans="1:6" ht="15.75" x14ac:dyDescent="0.25">
      <c r="A469" s="136" t="s">
        <v>1265</v>
      </c>
      <c r="B469" s="136" t="s">
        <v>1266</v>
      </c>
      <c r="C469" s="139">
        <v>578978</v>
      </c>
      <c r="D469" s="139">
        <v>315563</v>
      </c>
      <c r="E469" s="139">
        <v>2747429</v>
      </c>
      <c r="F469" s="139">
        <f t="shared" si="7"/>
        <v>3641970</v>
      </c>
    </row>
    <row r="470" spans="1:6" ht="15.75" x14ac:dyDescent="0.25">
      <c r="A470" s="136" t="s">
        <v>1267</v>
      </c>
      <c r="B470" s="136" t="s">
        <v>1268</v>
      </c>
      <c r="C470" s="139">
        <v>97173</v>
      </c>
      <c r="D470" s="139">
        <v>203462</v>
      </c>
      <c r="E470" s="139">
        <v>2529942</v>
      </c>
      <c r="F470" s="139">
        <f t="shared" si="7"/>
        <v>2830577</v>
      </c>
    </row>
    <row r="471" spans="1:6" ht="15.75" x14ac:dyDescent="0.25">
      <c r="A471" s="136" t="s">
        <v>1269</v>
      </c>
      <c r="B471" s="136" t="s">
        <v>1270</v>
      </c>
      <c r="C471" s="139">
        <v>527948</v>
      </c>
      <c r="D471" s="139">
        <v>999498</v>
      </c>
      <c r="E471" s="139">
        <v>4390037</v>
      </c>
      <c r="F471" s="139">
        <f t="shared" si="7"/>
        <v>5917483</v>
      </c>
    </row>
    <row r="472" spans="1:6" ht="15.75" x14ac:dyDescent="0.25">
      <c r="A472" s="136" t="s">
        <v>1271</v>
      </c>
      <c r="B472" s="136" t="s">
        <v>1272</v>
      </c>
      <c r="C472" s="139">
        <v>57945</v>
      </c>
      <c r="D472" s="139">
        <v>128670</v>
      </c>
      <c r="E472" s="139">
        <v>1140420</v>
      </c>
      <c r="F472" s="139">
        <f t="shared" si="7"/>
        <v>1327035</v>
      </c>
    </row>
    <row r="473" spans="1:6" ht="15.75" x14ac:dyDescent="0.25">
      <c r="A473" s="136" t="s">
        <v>1273</v>
      </c>
      <c r="B473" s="136" t="s">
        <v>1274</v>
      </c>
      <c r="C473" s="139">
        <v>219621</v>
      </c>
      <c r="D473" s="139">
        <v>98554</v>
      </c>
      <c r="E473" s="139">
        <v>1125193</v>
      </c>
      <c r="F473" s="139">
        <f t="shared" si="7"/>
        <v>1443368</v>
      </c>
    </row>
    <row r="474" spans="1:6" ht="15.75" x14ac:dyDescent="0.25">
      <c r="A474" s="136" t="s">
        <v>1275</v>
      </c>
      <c r="B474" s="136" t="s">
        <v>1276</v>
      </c>
      <c r="C474" s="139">
        <v>120757</v>
      </c>
      <c r="D474" s="139">
        <v>182384</v>
      </c>
      <c r="E474" s="139">
        <v>1135153</v>
      </c>
      <c r="F474" s="139">
        <f t="shared" si="7"/>
        <v>1438294</v>
      </c>
    </row>
    <row r="475" spans="1:6" ht="15.75" x14ac:dyDescent="0.25">
      <c r="A475" s="136" t="s">
        <v>1277</v>
      </c>
      <c r="B475" s="136" t="s">
        <v>1278</v>
      </c>
      <c r="C475" s="139">
        <v>225850</v>
      </c>
      <c r="D475" s="139">
        <v>576073</v>
      </c>
      <c r="E475" s="139">
        <v>3567587</v>
      </c>
      <c r="F475" s="139">
        <f t="shared" si="7"/>
        <v>4369510</v>
      </c>
    </row>
    <row r="476" spans="1:6" ht="15.75" x14ac:dyDescent="0.25">
      <c r="A476" s="136" t="s">
        <v>1279</v>
      </c>
      <c r="B476" s="136" t="s">
        <v>1280</v>
      </c>
      <c r="C476" s="139">
        <v>714350</v>
      </c>
      <c r="D476" s="139">
        <v>473297</v>
      </c>
      <c r="E476" s="139">
        <v>2332715</v>
      </c>
      <c r="F476" s="139">
        <f t="shared" si="7"/>
        <v>3520362</v>
      </c>
    </row>
    <row r="477" spans="1:6" ht="15.75" x14ac:dyDescent="0.25">
      <c r="A477" s="136" t="s">
        <v>1281</v>
      </c>
      <c r="B477" s="136" t="s">
        <v>1282</v>
      </c>
      <c r="C477" s="139">
        <v>560936</v>
      </c>
      <c r="D477" s="139">
        <v>146618</v>
      </c>
      <c r="E477" s="139">
        <v>2330934</v>
      </c>
      <c r="F477" s="139">
        <f t="shared" si="7"/>
        <v>3038488</v>
      </c>
    </row>
    <row r="478" spans="1:6" ht="15.75" x14ac:dyDescent="0.25">
      <c r="A478" s="136" t="s">
        <v>1283</v>
      </c>
      <c r="B478" s="136" t="s">
        <v>1284</v>
      </c>
      <c r="C478" s="139">
        <v>284389</v>
      </c>
      <c r="D478" s="139">
        <v>712661</v>
      </c>
      <c r="E478" s="139">
        <v>1767178</v>
      </c>
      <c r="F478" s="139">
        <f t="shared" si="7"/>
        <v>2764228</v>
      </c>
    </row>
    <row r="479" spans="1:6" ht="15.75" x14ac:dyDescent="0.25">
      <c r="A479" s="136" t="s">
        <v>1285</v>
      </c>
      <c r="B479" s="136" t="s">
        <v>1286</v>
      </c>
      <c r="C479" s="139">
        <v>2721287</v>
      </c>
      <c r="D479" s="139">
        <v>4713356</v>
      </c>
      <c r="E479" s="139">
        <v>13713478</v>
      </c>
      <c r="F479" s="139">
        <f t="shared" si="7"/>
        <v>21148121</v>
      </c>
    </row>
    <row r="480" spans="1:6" ht="15.75" x14ac:dyDescent="0.25">
      <c r="A480" s="136" t="s">
        <v>1287</v>
      </c>
      <c r="B480" s="136" t="s">
        <v>1288</v>
      </c>
      <c r="C480" s="139">
        <v>0</v>
      </c>
      <c r="D480" s="139">
        <v>28363</v>
      </c>
      <c r="E480" s="139">
        <v>604870</v>
      </c>
      <c r="F480" s="139">
        <f t="shared" si="7"/>
        <v>633233</v>
      </c>
    </row>
    <row r="481" spans="1:6" ht="15.75" x14ac:dyDescent="0.25">
      <c r="A481" s="136" t="s">
        <v>1289</v>
      </c>
      <c r="B481" s="136" t="s">
        <v>1290</v>
      </c>
      <c r="C481" s="139">
        <v>29327</v>
      </c>
      <c r="D481" s="139">
        <v>0</v>
      </c>
      <c r="E481" s="139">
        <v>395688</v>
      </c>
      <c r="F481" s="139">
        <f t="shared" si="7"/>
        <v>425015</v>
      </c>
    </row>
    <row r="482" spans="1:6" ht="15.75" x14ac:dyDescent="0.25">
      <c r="A482" s="136" t="s">
        <v>1291</v>
      </c>
      <c r="B482" s="136" t="s">
        <v>1292</v>
      </c>
      <c r="C482" s="139">
        <v>0</v>
      </c>
      <c r="D482" s="139">
        <v>116106</v>
      </c>
      <c r="E482" s="139">
        <v>1524797</v>
      </c>
      <c r="F482" s="139">
        <f t="shared" si="7"/>
        <v>1640903</v>
      </c>
    </row>
    <row r="483" spans="1:6" ht="15.75" x14ac:dyDescent="0.25">
      <c r="A483" s="136" t="s">
        <v>1293</v>
      </c>
      <c r="B483" s="136" t="s">
        <v>1294</v>
      </c>
      <c r="C483" s="139">
        <v>284958</v>
      </c>
      <c r="D483" s="139">
        <v>155358</v>
      </c>
      <c r="E483" s="139">
        <v>2690057</v>
      </c>
      <c r="F483" s="139">
        <f t="shared" si="7"/>
        <v>3130373</v>
      </c>
    </row>
    <row r="484" spans="1:6" ht="15.75" x14ac:dyDescent="0.25">
      <c r="A484" s="136" t="s">
        <v>1295</v>
      </c>
      <c r="B484" s="136" t="s">
        <v>1296</v>
      </c>
      <c r="C484" s="139">
        <v>313588</v>
      </c>
      <c r="D484" s="139">
        <v>206252</v>
      </c>
      <c r="E484" s="139">
        <v>1837899</v>
      </c>
      <c r="F484" s="139">
        <f t="shared" si="7"/>
        <v>2357739</v>
      </c>
    </row>
    <row r="485" spans="1:6" ht="15.75" x14ac:dyDescent="0.25">
      <c r="A485" s="136" t="s">
        <v>1297</v>
      </c>
      <c r="B485" s="136" t="s">
        <v>1298</v>
      </c>
      <c r="C485" s="139">
        <v>2724</v>
      </c>
      <c r="D485" s="139">
        <v>0</v>
      </c>
      <c r="E485" s="139">
        <v>787221</v>
      </c>
      <c r="F485" s="139">
        <f t="shared" si="7"/>
        <v>789945</v>
      </c>
    </row>
    <row r="486" spans="1:6" ht="15.75" x14ac:dyDescent="0.25">
      <c r="A486" s="136" t="s">
        <v>1299</v>
      </c>
      <c r="B486" s="136" t="s">
        <v>1300</v>
      </c>
      <c r="C486" s="139">
        <v>103358</v>
      </c>
      <c r="D486" s="139">
        <v>0</v>
      </c>
      <c r="E486" s="139">
        <v>820397</v>
      </c>
      <c r="F486" s="139">
        <f t="shared" si="7"/>
        <v>923755</v>
      </c>
    </row>
    <row r="487" spans="1:6" ht="15.75" x14ac:dyDescent="0.25">
      <c r="A487" s="136" t="s">
        <v>1301</v>
      </c>
      <c r="B487" s="136" t="s">
        <v>1302</v>
      </c>
      <c r="C487" s="139">
        <v>197010</v>
      </c>
      <c r="D487" s="139">
        <v>0</v>
      </c>
      <c r="E487" s="139">
        <v>1728818</v>
      </c>
      <c r="F487" s="139">
        <f t="shared" si="7"/>
        <v>1925828</v>
      </c>
    </row>
    <row r="488" spans="1:6" ht="15.75" x14ac:dyDescent="0.25">
      <c r="A488" s="136" t="s">
        <v>1303</v>
      </c>
      <c r="B488" s="136" t="s">
        <v>1304</v>
      </c>
      <c r="C488" s="139">
        <v>176974</v>
      </c>
      <c r="D488" s="139">
        <v>92645</v>
      </c>
      <c r="E488" s="139">
        <v>1816338</v>
      </c>
      <c r="F488" s="139">
        <f t="shared" si="7"/>
        <v>2085957</v>
      </c>
    </row>
    <row r="489" spans="1:6" ht="15.75" x14ac:dyDescent="0.25">
      <c r="A489" s="136" t="s">
        <v>1305</v>
      </c>
      <c r="B489" s="136" t="s">
        <v>1306</v>
      </c>
      <c r="C489" s="139">
        <v>110439</v>
      </c>
      <c r="D489" s="139">
        <v>15377</v>
      </c>
      <c r="E489" s="139">
        <v>594835</v>
      </c>
      <c r="F489" s="139">
        <f t="shared" si="7"/>
        <v>720651</v>
      </c>
    </row>
    <row r="490" spans="1:6" ht="15.75" x14ac:dyDescent="0.25">
      <c r="A490" s="136" t="s">
        <v>1307</v>
      </c>
      <c r="B490" s="136" t="s">
        <v>1308</v>
      </c>
      <c r="C490" s="139">
        <v>1190812</v>
      </c>
      <c r="D490" s="139">
        <v>16061</v>
      </c>
      <c r="E490" s="139">
        <v>1609462</v>
      </c>
      <c r="F490" s="139">
        <f t="shared" si="7"/>
        <v>2816335</v>
      </c>
    </row>
    <row r="491" spans="1:6" ht="15.75" x14ac:dyDescent="0.25">
      <c r="A491" s="136" t="s">
        <v>1309</v>
      </c>
      <c r="B491" s="136" t="s">
        <v>1310</v>
      </c>
      <c r="C491" s="139">
        <v>1137418</v>
      </c>
      <c r="D491" s="139">
        <v>31406</v>
      </c>
      <c r="E491" s="139">
        <v>1903580</v>
      </c>
      <c r="F491" s="139">
        <f t="shared" si="7"/>
        <v>3072404</v>
      </c>
    </row>
    <row r="492" spans="1:6" ht="15.75" x14ac:dyDescent="0.25">
      <c r="A492" s="136" t="s">
        <v>1311</v>
      </c>
      <c r="B492" s="136" t="s">
        <v>1312</v>
      </c>
      <c r="C492" s="139">
        <v>134574</v>
      </c>
      <c r="D492" s="139">
        <v>0</v>
      </c>
      <c r="E492" s="139">
        <v>1626337</v>
      </c>
      <c r="F492" s="139">
        <f t="shared" si="7"/>
        <v>1760911</v>
      </c>
    </row>
    <row r="493" spans="1:6" ht="15.75" x14ac:dyDescent="0.25">
      <c r="A493" s="136" t="s">
        <v>1313</v>
      </c>
      <c r="B493" s="136" t="s">
        <v>1314</v>
      </c>
      <c r="C493" s="139">
        <v>49179</v>
      </c>
      <c r="D493" s="139">
        <v>20502</v>
      </c>
      <c r="E493" s="139">
        <v>898995</v>
      </c>
      <c r="F493" s="139">
        <f t="shared" si="7"/>
        <v>968676</v>
      </c>
    </row>
    <row r="494" spans="1:6" ht="15.75" x14ac:dyDescent="0.25">
      <c r="A494" s="136" t="s">
        <v>1315</v>
      </c>
      <c r="B494" s="136" t="s">
        <v>1316</v>
      </c>
      <c r="C494" s="139">
        <v>162473</v>
      </c>
      <c r="D494" s="139">
        <v>0</v>
      </c>
      <c r="E494" s="139">
        <v>1869393</v>
      </c>
      <c r="F494" s="139">
        <f t="shared" si="7"/>
        <v>2031866</v>
      </c>
    </row>
    <row r="495" spans="1:6" ht="15.75" x14ac:dyDescent="0.25">
      <c r="A495" s="136" t="s">
        <v>1317</v>
      </c>
      <c r="B495" s="136" t="s">
        <v>1318</v>
      </c>
      <c r="C495" s="139">
        <v>42676</v>
      </c>
      <c r="D495" s="139">
        <v>0</v>
      </c>
      <c r="E495" s="139">
        <v>651740</v>
      </c>
      <c r="F495" s="139">
        <f t="shared" si="7"/>
        <v>694416</v>
      </c>
    </row>
    <row r="496" spans="1:6" ht="15.75" x14ac:dyDescent="0.25">
      <c r="A496" s="136" t="s">
        <v>1319</v>
      </c>
      <c r="B496" s="136" t="s">
        <v>1320</v>
      </c>
      <c r="C496" s="139">
        <v>222913</v>
      </c>
      <c r="D496" s="139">
        <v>0</v>
      </c>
      <c r="E496" s="139">
        <v>1578985</v>
      </c>
      <c r="F496" s="139">
        <f t="shared" si="7"/>
        <v>1801898</v>
      </c>
    </row>
    <row r="497" spans="1:6" ht="15.75" x14ac:dyDescent="0.25">
      <c r="A497" s="136" t="s">
        <v>1321</v>
      </c>
      <c r="B497" s="136" t="s">
        <v>1322</v>
      </c>
      <c r="C497" s="139">
        <v>519803</v>
      </c>
      <c r="D497" s="139">
        <v>135199</v>
      </c>
      <c r="E497" s="139">
        <v>6114702</v>
      </c>
      <c r="F497" s="139">
        <f t="shared" si="7"/>
        <v>6769704</v>
      </c>
    </row>
    <row r="498" spans="1:6" ht="15.75" x14ac:dyDescent="0.25">
      <c r="A498" s="136" t="s">
        <v>1323</v>
      </c>
      <c r="B498" s="136" t="s">
        <v>1324</v>
      </c>
      <c r="C498" s="139">
        <v>156044</v>
      </c>
      <c r="D498" s="139">
        <v>0</v>
      </c>
      <c r="E498" s="139">
        <v>1778138</v>
      </c>
      <c r="F498" s="139">
        <f t="shared" si="7"/>
        <v>1934182</v>
      </c>
    </row>
    <row r="499" spans="1:6" ht="15.75" x14ac:dyDescent="0.25">
      <c r="A499" s="136" t="s">
        <v>1325</v>
      </c>
      <c r="B499" s="136" t="s">
        <v>1326</v>
      </c>
      <c r="C499" s="139">
        <v>98126</v>
      </c>
      <c r="D499" s="139">
        <v>0</v>
      </c>
      <c r="E499" s="139">
        <v>2882743</v>
      </c>
      <c r="F499" s="139">
        <f t="shared" si="7"/>
        <v>2980869</v>
      </c>
    </row>
    <row r="500" spans="1:6" ht="15.75" x14ac:dyDescent="0.25">
      <c r="A500" s="136" t="s">
        <v>1327</v>
      </c>
      <c r="B500" s="136" t="s">
        <v>1328</v>
      </c>
      <c r="C500" s="139">
        <v>46883</v>
      </c>
      <c r="D500" s="139">
        <v>113372</v>
      </c>
      <c r="E500" s="139">
        <v>562273</v>
      </c>
      <c r="F500" s="139">
        <f t="shared" si="7"/>
        <v>722528</v>
      </c>
    </row>
    <row r="501" spans="1:6" ht="15.75" x14ac:dyDescent="0.25">
      <c r="A501" s="136" t="s">
        <v>1329</v>
      </c>
      <c r="B501" s="136" t="s">
        <v>1330</v>
      </c>
      <c r="C501" s="139">
        <v>71097</v>
      </c>
      <c r="D501" s="139">
        <v>0</v>
      </c>
      <c r="E501" s="139">
        <v>471290</v>
      </c>
      <c r="F501" s="139">
        <f t="shared" si="7"/>
        <v>542387</v>
      </c>
    </row>
    <row r="502" spans="1:6" ht="15.75" x14ac:dyDescent="0.25">
      <c r="A502" s="136" t="s">
        <v>1331</v>
      </c>
      <c r="B502" s="136" t="s">
        <v>1332</v>
      </c>
      <c r="C502" s="139">
        <v>23561</v>
      </c>
      <c r="D502" s="139">
        <v>0</v>
      </c>
      <c r="E502" s="139">
        <v>614998</v>
      </c>
      <c r="F502" s="139">
        <f t="shared" si="7"/>
        <v>638559</v>
      </c>
    </row>
    <row r="503" spans="1:6" ht="15.75" x14ac:dyDescent="0.25">
      <c r="A503" s="136" t="s">
        <v>1333</v>
      </c>
      <c r="B503" s="136" t="s">
        <v>1334</v>
      </c>
      <c r="C503" s="139">
        <v>28675</v>
      </c>
      <c r="D503" s="139">
        <v>0</v>
      </c>
      <c r="E503" s="139">
        <v>409142</v>
      </c>
      <c r="F503" s="139">
        <f t="shared" si="7"/>
        <v>437817</v>
      </c>
    </row>
    <row r="504" spans="1:6" ht="15.75" x14ac:dyDescent="0.25">
      <c r="A504" s="136" t="s">
        <v>1335</v>
      </c>
      <c r="B504" s="136" t="s">
        <v>1336</v>
      </c>
      <c r="C504" s="139">
        <v>58870</v>
      </c>
      <c r="D504" s="139">
        <v>169227</v>
      </c>
      <c r="E504" s="139">
        <v>3135625</v>
      </c>
      <c r="F504" s="139">
        <f t="shared" si="7"/>
        <v>3363722</v>
      </c>
    </row>
    <row r="505" spans="1:6" ht="15.75" x14ac:dyDescent="0.25">
      <c r="A505" s="136" t="s">
        <v>1337</v>
      </c>
      <c r="B505" s="136" t="s">
        <v>1338</v>
      </c>
      <c r="C505" s="139">
        <v>229046</v>
      </c>
      <c r="D505" s="139">
        <v>146548</v>
      </c>
      <c r="E505" s="139">
        <v>911185</v>
      </c>
      <c r="F505" s="139">
        <f t="shared" si="7"/>
        <v>1286779</v>
      </c>
    </row>
    <row r="506" spans="1:6" ht="15.75" x14ac:dyDescent="0.25">
      <c r="A506" s="136" t="s">
        <v>1339</v>
      </c>
      <c r="B506" s="136" t="s">
        <v>1340</v>
      </c>
      <c r="C506" s="139">
        <v>1556773</v>
      </c>
      <c r="D506" s="139">
        <v>474930</v>
      </c>
      <c r="E506" s="139">
        <v>4125107</v>
      </c>
      <c r="F506" s="139">
        <f t="shared" si="7"/>
        <v>6156810</v>
      </c>
    </row>
    <row r="507" spans="1:6" ht="15.75" x14ac:dyDescent="0.25">
      <c r="A507" s="136" t="s">
        <v>1341</v>
      </c>
      <c r="B507" s="136" t="s">
        <v>1342</v>
      </c>
      <c r="C507" s="139">
        <v>2634003</v>
      </c>
      <c r="D507" s="139">
        <v>829999</v>
      </c>
      <c r="E507" s="139">
        <v>6550854</v>
      </c>
      <c r="F507" s="139">
        <f t="shared" si="7"/>
        <v>10014856</v>
      </c>
    </row>
    <row r="508" spans="1:6" ht="15.75" x14ac:dyDescent="0.25">
      <c r="A508" s="136" t="s">
        <v>1343</v>
      </c>
      <c r="B508" s="136" t="s">
        <v>1344</v>
      </c>
      <c r="C508" s="139">
        <v>2124757</v>
      </c>
      <c r="D508" s="139">
        <v>1250040</v>
      </c>
      <c r="E508" s="139">
        <v>8519777</v>
      </c>
      <c r="F508" s="139">
        <f t="shared" si="7"/>
        <v>11894574</v>
      </c>
    </row>
    <row r="509" spans="1:6" ht="15.75" x14ac:dyDescent="0.25">
      <c r="A509" s="136" t="s">
        <v>1345</v>
      </c>
      <c r="B509" s="136" t="s">
        <v>1346</v>
      </c>
      <c r="C509" s="139">
        <v>5839155</v>
      </c>
      <c r="D509" s="139">
        <v>647273</v>
      </c>
      <c r="E509" s="139">
        <v>7960538</v>
      </c>
      <c r="F509" s="139">
        <f t="shared" si="7"/>
        <v>14446966</v>
      </c>
    </row>
    <row r="510" spans="1:6" ht="15.75" x14ac:dyDescent="0.25">
      <c r="A510" s="136" t="s">
        <v>1347</v>
      </c>
      <c r="B510" s="136" t="s">
        <v>1348</v>
      </c>
      <c r="C510" s="139">
        <v>1611307</v>
      </c>
      <c r="D510" s="139">
        <v>164073</v>
      </c>
      <c r="E510" s="139">
        <v>4547227</v>
      </c>
      <c r="F510" s="139">
        <f t="shared" si="7"/>
        <v>6322607</v>
      </c>
    </row>
    <row r="511" spans="1:6" ht="15.75" x14ac:dyDescent="0.25">
      <c r="A511" s="136" t="s">
        <v>1349</v>
      </c>
      <c r="B511" s="136" t="s">
        <v>1350</v>
      </c>
      <c r="C511" s="139">
        <v>1223748</v>
      </c>
      <c r="D511" s="139">
        <v>454020</v>
      </c>
      <c r="E511" s="139">
        <v>3878426</v>
      </c>
      <c r="F511" s="139">
        <f t="shared" si="7"/>
        <v>5556194</v>
      </c>
    </row>
    <row r="512" spans="1:6" ht="15.75" x14ac:dyDescent="0.25">
      <c r="A512" s="136" t="s">
        <v>1351</v>
      </c>
      <c r="B512" s="136" t="s">
        <v>1352</v>
      </c>
      <c r="C512" s="139">
        <v>2923128</v>
      </c>
      <c r="D512" s="139">
        <v>247777</v>
      </c>
      <c r="E512" s="139">
        <v>5468949</v>
      </c>
      <c r="F512" s="139">
        <f t="shared" si="7"/>
        <v>8639854</v>
      </c>
    </row>
    <row r="513" spans="1:6" ht="15.75" x14ac:dyDescent="0.25">
      <c r="A513" s="136" t="s">
        <v>1353</v>
      </c>
      <c r="B513" s="136" t="s">
        <v>1354</v>
      </c>
      <c r="C513" s="139">
        <v>615128</v>
      </c>
      <c r="D513" s="139">
        <v>235677</v>
      </c>
      <c r="E513" s="139">
        <v>2803885</v>
      </c>
      <c r="F513" s="139">
        <f t="shared" si="7"/>
        <v>3654690</v>
      </c>
    </row>
    <row r="514" spans="1:6" ht="15.75" x14ac:dyDescent="0.25">
      <c r="A514" s="136" t="s">
        <v>1355</v>
      </c>
      <c r="B514" s="136" t="s">
        <v>1356</v>
      </c>
      <c r="C514" s="139">
        <v>889225</v>
      </c>
      <c r="D514" s="139">
        <v>98322</v>
      </c>
      <c r="E514" s="139">
        <v>4567306</v>
      </c>
      <c r="F514" s="139">
        <f t="shared" si="7"/>
        <v>5554853</v>
      </c>
    </row>
    <row r="515" spans="1:6" ht="15.75" x14ac:dyDescent="0.25">
      <c r="A515" s="136" t="s">
        <v>1357</v>
      </c>
      <c r="B515" s="136" t="s">
        <v>1358</v>
      </c>
      <c r="C515" s="139">
        <v>3567071</v>
      </c>
      <c r="D515" s="139">
        <v>1778719</v>
      </c>
      <c r="E515" s="139">
        <v>16548228</v>
      </c>
      <c r="F515" s="139">
        <f t="shared" si="7"/>
        <v>21894018</v>
      </c>
    </row>
    <row r="516" spans="1:6" ht="15.75" x14ac:dyDescent="0.25">
      <c r="A516" s="136" t="s">
        <v>1359</v>
      </c>
      <c r="B516" s="136" t="s">
        <v>1360</v>
      </c>
      <c r="C516" s="139">
        <v>51995</v>
      </c>
      <c r="D516" s="139">
        <v>40200</v>
      </c>
      <c r="E516" s="139">
        <v>460475</v>
      </c>
      <c r="F516" s="139">
        <f t="shared" ref="F516:F579" si="8">SUM(C516:E516)</f>
        <v>552670</v>
      </c>
    </row>
    <row r="517" spans="1:6" ht="15.75" x14ac:dyDescent="0.25">
      <c r="A517" s="136" t="s">
        <v>1361</v>
      </c>
      <c r="B517" s="136" t="s">
        <v>1362</v>
      </c>
      <c r="C517" s="139">
        <v>363019</v>
      </c>
      <c r="D517" s="139">
        <v>158313</v>
      </c>
      <c r="E517" s="139">
        <v>1499810</v>
      </c>
      <c r="F517" s="139">
        <f t="shared" si="8"/>
        <v>2021142</v>
      </c>
    </row>
    <row r="518" spans="1:6" ht="15.75" x14ac:dyDescent="0.25">
      <c r="A518" s="136" t="s">
        <v>1363</v>
      </c>
      <c r="B518" s="136" t="s">
        <v>1364</v>
      </c>
      <c r="C518" s="139">
        <v>858975</v>
      </c>
      <c r="D518" s="139">
        <v>241772</v>
      </c>
      <c r="E518" s="139">
        <v>2614305</v>
      </c>
      <c r="F518" s="139">
        <f t="shared" si="8"/>
        <v>3715052</v>
      </c>
    </row>
    <row r="519" spans="1:6" ht="15.75" x14ac:dyDescent="0.25">
      <c r="A519" s="136" t="s">
        <v>1365</v>
      </c>
      <c r="B519" s="136" t="s">
        <v>1366</v>
      </c>
      <c r="C519" s="139">
        <v>1253160</v>
      </c>
      <c r="D519" s="139">
        <v>156885</v>
      </c>
      <c r="E519" s="139">
        <v>4962901</v>
      </c>
      <c r="F519" s="139">
        <f t="shared" si="8"/>
        <v>6372946</v>
      </c>
    </row>
    <row r="520" spans="1:6" ht="15.75" x14ac:dyDescent="0.25">
      <c r="A520" s="136" t="s">
        <v>1367</v>
      </c>
      <c r="B520" s="136" t="s">
        <v>1368</v>
      </c>
      <c r="C520" s="139">
        <v>2553369</v>
      </c>
      <c r="D520" s="139">
        <v>739739</v>
      </c>
      <c r="E520" s="139">
        <v>13831457</v>
      </c>
      <c r="F520" s="139">
        <f t="shared" si="8"/>
        <v>17124565</v>
      </c>
    </row>
    <row r="521" spans="1:6" ht="15.75" x14ac:dyDescent="0.25">
      <c r="A521" s="136" t="s">
        <v>1369</v>
      </c>
      <c r="B521" s="136" t="s">
        <v>1370</v>
      </c>
      <c r="C521" s="139">
        <v>4412700</v>
      </c>
      <c r="D521" s="139">
        <v>1345809</v>
      </c>
      <c r="E521" s="139">
        <v>15155443</v>
      </c>
      <c r="F521" s="139">
        <f t="shared" si="8"/>
        <v>20913952</v>
      </c>
    </row>
    <row r="522" spans="1:6" ht="15.75" x14ac:dyDescent="0.25">
      <c r="A522" s="136" t="s">
        <v>1371</v>
      </c>
      <c r="B522" s="136" t="s">
        <v>1372</v>
      </c>
      <c r="C522" s="139">
        <v>4267110</v>
      </c>
      <c r="D522" s="139">
        <v>693741</v>
      </c>
      <c r="E522" s="139">
        <v>7865219</v>
      </c>
      <c r="F522" s="139">
        <f t="shared" si="8"/>
        <v>12826070</v>
      </c>
    </row>
    <row r="523" spans="1:6" ht="15.75" x14ac:dyDescent="0.25">
      <c r="A523" s="136" t="s">
        <v>1373</v>
      </c>
      <c r="B523" s="136" t="s">
        <v>1374</v>
      </c>
      <c r="C523" s="139">
        <v>6963732</v>
      </c>
      <c r="D523" s="139">
        <v>1116195</v>
      </c>
      <c r="E523" s="139">
        <v>18963812</v>
      </c>
      <c r="F523" s="139">
        <f t="shared" si="8"/>
        <v>27043739</v>
      </c>
    </row>
    <row r="524" spans="1:6" ht="15.75" x14ac:dyDescent="0.25">
      <c r="A524" s="136" t="s">
        <v>1375</v>
      </c>
      <c r="B524" s="136" t="s">
        <v>1376</v>
      </c>
      <c r="C524" s="139">
        <v>636800</v>
      </c>
      <c r="D524" s="139">
        <v>26379</v>
      </c>
      <c r="E524" s="139">
        <v>1471830</v>
      </c>
      <c r="F524" s="139">
        <f t="shared" si="8"/>
        <v>2135009</v>
      </c>
    </row>
    <row r="525" spans="1:6" ht="15.75" x14ac:dyDescent="0.25">
      <c r="A525" s="136" t="s">
        <v>1377</v>
      </c>
      <c r="B525" s="136" t="s">
        <v>1378</v>
      </c>
      <c r="C525" s="139">
        <v>304590</v>
      </c>
      <c r="D525" s="139">
        <v>38586</v>
      </c>
      <c r="E525" s="139">
        <v>673566</v>
      </c>
      <c r="F525" s="139">
        <f t="shared" si="8"/>
        <v>1016742</v>
      </c>
    </row>
    <row r="526" spans="1:6" ht="15.75" x14ac:dyDescent="0.25">
      <c r="A526" s="136" t="s">
        <v>1379</v>
      </c>
      <c r="B526" s="136" t="s">
        <v>1380</v>
      </c>
      <c r="C526" s="139">
        <v>1717246</v>
      </c>
      <c r="D526" s="139">
        <v>535035</v>
      </c>
      <c r="E526" s="139">
        <v>5677771</v>
      </c>
      <c r="F526" s="139">
        <f t="shared" si="8"/>
        <v>7930052</v>
      </c>
    </row>
    <row r="527" spans="1:6" ht="15.75" x14ac:dyDescent="0.25">
      <c r="A527" s="136" t="s">
        <v>1381</v>
      </c>
      <c r="B527" s="136" t="s">
        <v>1382</v>
      </c>
      <c r="C527" s="139">
        <v>97904</v>
      </c>
      <c r="D527" s="139">
        <v>6902</v>
      </c>
      <c r="E527" s="139">
        <v>1074967</v>
      </c>
      <c r="F527" s="139">
        <f t="shared" si="8"/>
        <v>1179773</v>
      </c>
    </row>
    <row r="528" spans="1:6" ht="15.75" x14ac:dyDescent="0.25">
      <c r="A528" s="136" t="s">
        <v>1383</v>
      </c>
      <c r="B528" s="136" t="s">
        <v>1384</v>
      </c>
      <c r="C528" s="139">
        <v>0</v>
      </c>
      <c r="D528" s="139">
        <v>0</v>
      </c>
      <c r="E528" s="139">
        <v>44039</v>
      </c>
      <c r="F528" s="139">
        <f t="shared" si="8"/>
        <v>44039</v>
      </c>
    </row>
    <row r="529" spans="1:6" ht="15.75" x14ac:dyDescent="0.25">
      <c r="A529" s="136" t="s">
        <v>1385</v>
      </c>
      <c r="B529" s="136" t="s">
        <v>1386</v>
      </c>
      <c r="C529" s="139">
        <v>198482</v>
      </c>
      <c r="D529" s="139">
        <v>19954</v>
      </c>
      <c r="E529" s="139">
        <v>419809</v>
      </c>
      <c r="F529" s="139">
        <f t="shared" si="8"/>
        <v>638245</v>
      </c>
    </row>
    <row r="530" spans="1:6" ht="15.75" x14ac:dyDescent="0.25">
      <c r="A530" s="136" t="s">
        <v>1387</v>
      </c>
      <c r="B530" s="136" t="s">
        <v>1388</v>
      </c>
      <c r="C530" s="139">
        <v>33389</v>
      </c>
      <c r="D530" s="139">
        <v>5485</v>
      </c>
      <c r="E530" s="139">
        <v>783943</v>
      </c>
      <c r="F530" s="139">
        <f t="shared" si="8"/>
        <v>822817</v>
      </c>
    </row>
    <row r="531" spans="1:6" ht="15.75" x14ac:dyDescent="0.25">
      <c r="A531" s="136" t="s">
        <v>1389</v>
      </c>
      <c r="B531" s="136" t="s">
        <v>1390</v>
      </c>
      <c r="C531" s="139">
        <v>0</v>
      </c>
      <c r="D531" s="139">
        <v>0</v>
      </c>
      <c r="E531" s="139">
        <v>214828</v>
      </c>
      <c r="F531" s="139">
        <f t="shared" si="8"/>
        <v>214828</v>
      </c>
    </row>
    <row r="532" spans="1:6" ht="15.75" x14ac:dyDescent="0.25">
      <c r="A532" s="136" t="s">
        <v>1391</v>
      </c>
      <c r="B532" s="136" t="s">
        <v>1392</v>
      </c>
      <c r="C532" s="139">
        <v>291716</v>
      </c>
      <c r="D532" s="139">
        <v>95924</v>
      </c>
      <c r="E532" s="139">
        <v>1089278</v>
      </c>
      <c r="F532" s="139">
        <f t="shared" si="8"/>
        <v>1476918</v>
      </c>
    </row>
    <row r="533" spans="1:6" ht="15.75" x14ac:dyDescent="0.25">
      <c r="A533" s="136" t="s">
        <v>1393</v>
      </c>
      <c r="B533" s="136" t="s">
        <v>1394</v>
      </c>
      <c r="C533" s="139">
        <v>15467</v>
      </c>
      <c r="D533" s="139">
        <v>51328</v>
      </c>
      <c r="E533" s="139">
        <v>567381</v>
      </c>
      <c r="F533" s="139">
        <f t="shared" si="8"/>
        <v>634176</v>
      </c>
    </row>
    <row r="534" spans="1:6" ht="15.75" x14ac:dyDescent="0.25">
      <c r="A534" s="136" t="s">
        <v>1395</v>
      </c>
      <c r="B534" s="136" t="s">
        <v>1396</v>
      </c>
      <c r="C534" s="139">
        <v>819675</v>
      </c>
      <c r="D534" s="139">
        <v>414851</v>
      </c>
      <c r="E534" s="139">
        <v>2523660</v>
      </c>
      <c r="F534" s="139">
        <f t="shared" si="8"/>
        <v>3758186</v>
      </c>
    </row>
    <row r="535" spans="1:6" ht="15.75" x14ac:dyDescent="0.25">
      <c r="A535" s="136" t="s">
        <v>1397</v>
      </c>
      <c r="B535" s="136" t="s">
        <v>1398</v>
      </c>
      <c r="C535" s="139">
        <v>747099</v>
      </c>
      <c r="D535" s="139">
        <v>500744</v>
      </c>
      <c r="E535" s="139">
        <v>2754997</v>
      </c>
      <c r="F535" s="139">
        <f t="shared" si="8"/>
        <v>4002840</v>
      </c>
    </row>
    <row r="536" spans="1:6" ht="15.75" x14ac:dyDescent="0.25">
      <c r="A536" s="136" t="s">
        <v>1399</v>
      </c>
      <c r="B536" s="136" t="s">
        <v>1400</v>
      </c>
      <c r="C536" s="139">
        <v>977204</v>
      </c>
      <c r="D536" s="139">
        <v>603324</v>
      </c>
      <c r="E536" s="139">
        <v>4369960</v>
      </c>
      <c r="F536" s="139">
        <f t="shared" si="8"/>
        <v>5950488</v>
      </c>
    </row>
    <row r="537" spans="1:6" ht="15.75" x14ac:dyDescent="0.25">
      <c r="A537" s="136" t="s">
        <v>1401</v>
      </c>
      <c r="B537" s="136" t="s">
        <v>1402</v>
      </c>
      <c r="C537" s="139">
        <v>249817</v>
      </c>
      <c r="D537" s="139">
        <v>394151</v>
      </c>
      <c r="E537" s="139">
        <v>2346633</v>
      </c>
      <c r="F537" s="139">
        <f t="shared" si="8"/>
        <v>2990601</v>
      </c>
    </row>
    <row r="538" spans="1:6" ht="15.75" x14ac:dyDescent="0.25">
      <c r="A538" s="136" t="s">
        <v>1403</v>
      </c>
      <c r="B538" s="136" t="s">
        <v>1404</v>
      </c>
      <c r="C538" s="139">
        <v>677099</v>
      </c>
      <c r="D538" s="139">
        <v>734553</v>
      </c>
      <c r="E538" s="139">
        <v>4472688</v>
      </c>
      <c r="F538" s="139">
        <f t="shared" si="8"/>
        <v>5884340</v>
      </c>
    </row>
    <row r="539" spans="1:6" ht="15.75" x14ac:dyDescent="0.25">
      <c r="A539" s="136" t="s">
        <v>1405</v>
      </c>
      <c r="B539" s="136" t="s">
        <v>1406</v>
      </c>
      <c r="C539" s="139">
        <v>1045543</v>
      </c>
      <c r="D539" s="139">
        <v>1181281</v>
      </c>
      <c r="E539" s="139">
        <v>3099415</v>
      </c>
      <c r="F539" s="139">
        <f t="shared" si="8"/>
        <v>5326239</v>
      </c>
    </row>
    <row r="540" spans="1:6" ht="15.75" x14ac:dyDescent="0.25">
      <c r="A540" s="136" t="s">
        <v>1407</v>
      </c>
      <c r="B540" s="136" t="s">
        <v>1408</v>
      </c>
      <c r="C540" s="139">
        <v>1444824</v>
      </c>
      <c r="D540" s="139">
        <v>440783</v>
      </c>
      <c r="E540" s="139">
        <v>5436718</v>
      </c>
      <c r="F540" s="139">
        <f t="shared" si="8"/>
        <v>7322325</v>
      </c>
    </row>
    <row r="541" spans="1:6" ht="15.75" x14ac:dyDescent="0.25">
      <c r="A541" s="136" t="s">
        <v>1409</v>
      </c>
      <c r="B541" s="136" t="s">
        <v>1410</v>
      </c>
      <c r="C541" s="139">
        <v>792106</v>
      </c>
      <c r="D541" s="139">
        <v>242986</v>
      </c>
      <c r="E541" s="139">
        <v>2210828</v>
      </c>
      <c r="F541" s="139">
        <f t="shared" si="8"/>
        <v>3245920</v>
      </c>
    </row>
    <row r="542" spans="1:6" ht="15.75" x14ac:dyDescent="0.25">
      <c r="A542" s="136" t="s">
        <v>1411</v>
      </c>
      <c r="B542" s="136" t="s">
        <v>1412</v>
      </c>
      <c r="C542" s="139">
        <v>696077</v>
      </c>
      <c r="D542" s="139">
        <v>462951</v>
      </c>
      <c r="E542" s="139">
        <v>5194271</v>
      </c>
      <c r="F542" s="139">
        <f t="shared" si="8"/>
        <v>6353299</v>
      </c>
    </row>
    <row r="543" spans="1:6" ht="15.75" x14ac:dyDescent="0.25">
      <c r="A543" s="136" t="s">
        <v>1413</v>
      </c>
      <c r="B543" s="136" t="s">
        <v>1414</v>
      </c>
      <c r="C543" s="139">
        <v>607928</v>
      </c>
      <c r="D543" s="139">
        <v>147463</v>
      </c>
      <c r="E543" s="139">
        <v>2241330</v>
      </c>
      <c r="F543" s="139">
        <f t="shared" si="8"/>
        <v>2996721</v>
      </c>
    </row>
    <row r="544" spans="1:6" ht="15.75" x14ac:dyDescent="0.25">
      <c r="A544" s="136" t="s">
        <v>1415</v>
      </c>
      <c r="B544" s="136" t="s">
        <v>1416</v>
      </c>
      <c r="C544" s="139">
        <v>427060</v>
      </c>
      <c r="D544" s="139">
        <v>98361</v>
      </c>
      <c r="E544" s="139">
        <v>1361926</v>
      </c>
      <c r="F544" s="139">
        <f t="shared" si="8"/>
        <v>1887347</v>
      </c>
    </row>
    <row r="545" spans="1:6" ht="15.75" x14ac:dyDescent="0.25">
      <c r="A545" s="136" t="s">
        <v>1417</v>
      </c>
      <c r="B545" s="136" t="s">
        <v>1418</v>
      </c>
      <c r="C545" s="139">
        <v>224580</v>
      </c>
      <c r="D545" s="139">
        <v>647787</v>
      </c>
      <c r="E545" s="139">
        <v>1358731</v>
      </c>
      <c r="F545" s="139">
        <f t="shared" si="8"/>
        <v>2231098</v>
      </c>
    </row>
    <row r="546" spans="1:6" ht="15.75" x14ac:dyDescent="0.25">
      <c r="A546" s="136" t="s">
        <v>1419</v>
      </c>
      <c r="B546" s="136" t="s">
        <v>1420</v>
      </c>
      <c r="C546" s="139">
        <v>1554725</v>
      </c>
      <c r="D546" s="139">
        <v>502608</v>
      </c>
      <c r="E546" s="139">
        <v>7828963</v>
      </c>
      <c r="F546" s="139">
        <f t="shared" si="8"/>
        <v>9886296</v>
      </c>
    </row>
    <row r="547" spans="1:6" ht="15.75" x14ac:dyDescent="0.25">
      <c r="A547" s="136" t="s">
        <v>1421</v>
      </c>
      <c r="B547" s="136" t="s">
        <v>1422</v>
      </c>
      <c r="C547" s="139">
        <v>734943</v>
      </c>
      <c r="D547" s="139">
        <v>415357</v>
      </c>
      <c r="E547" s="139">
        <v>4111587</v>
      </c>
      <c r="F547" s="139">
        <f t="shared" si="8"/>
        <v>5261887</v>
      </c>
    </row>
    <row r="548" spans="1:6" ht="15.75" x14ac:dyDescent="0.25">
      <c r="A548" s="136" t="s">
        <v>1423</v>
      </c>
      <c r="B548" s="136" t="s">
        <v>1424</v>
      </c>
      <c r="C548" s="139">
        <v>10176650</v>
      </c>
      <c r="D548" s="139">
        <v>2412859</v>
      </c>
      <c r="E548" s="139">
        <v>25305977</v>
      </c>
      <c r="F548" s="139">
        <f t="shared" si="8"/>
        <v>37895486</v>
      </c>
    </row>
    <row r="549" spans="1:6" ht="15.75" x14ac:dyDescent="0.25">
      <c r="A549" s="136" t="s">
        <v>1425</v>
      </c>
      <c r="B549" s="136" t="s">
        <v>1426</v>
      </c>
      <c r="C549" s="139">
        <v>5376771</v>
      </c>
      <c r="D549" s="139">
        <v>1032707</v>
      </c>
      <c r="E549" s="139">
        <v>7934771</v>
      </c>
      <c r="F549" s="139">
        <f t="shared" si="8"/>
        <v>14344249</v>
      </c>
    </row>
    <row r="550" spans="1:6" ht="15.75" x14ac:dyDescent="0.25">
      <c r="A550" s="136" t="s">
        <v>1427</v>
      </c>
      <c r="B550" s="136" t="s">
        <v>1428</v>
      </c>
      <c r="C550" s="139">
        <v>0</v>
      </c>
      <c r="D550" s="139">
        <v>0</v>
      </c>
      <c r="E550" s="139">
        <v>27517</v>
      </c>
      <c r="F550" s="139">
        <f t="shared" si="8"/>
        <v>27517</v>
      </c>
    </row>
    <row r="551" spans="1:6" ht="15.75" x14ac:dyDescent="0.25">
      <c r="A551" s="136" t="s">
        <v>1429</v>
      </c>
      <c r="B551" s="136" t="s">
        <v>1430</v>
      </c>
      <c r="C551" s="139">
        <v>251297</v>
      </c>
      <c r="D551" s="139">
        <v>85277</v>
      </c>
      <c r="E551" s="139">
        <v>2279908</v>
      </c>
      <c r="F551" s="139">
        <f t="shared" si="8"/>
        <v>2616482</v>
      </c>
    </row>
    <row r="552" spans="1:6" ht="15.75" x14ac:dyDescent="0.25">
      <c r="A552" s="136" t="s">
        <v>1431</v>
      </c>
      <c r="B552" s="136" t="s">
        <v>1432</v>
      </c>
      <c r="C552" s="139">
        <v>1580809</v>
      </c>
      <c r="D552" s="139">
        <v>153759</v>
      </c>
      <c r="E552" s="139">
        <v>3620713</v>
      </c>
      <c r="F552" s="139">
        <f t="shared" si="8"/>
        <v>5355281</v>
      </c>
    </row>
    <row r="553" spans="1:6" ht="15.75" x14ac:dyDescent="0.25">
      <c r="A553" s="136" t="s">
        <v>1433</v>
      </c>
      <c r="B553" s="136" t="s">
        <v>1434</v>
      </c>
      <c r="C553" s="139">
        <v>0</v>
      </c>
      <c r="D553" s="139">
        <v>0</v>
      </c>
      <c r="E553" s="139">
        <v>122225</v>
      </c>
      <c r="F553" s="139">
        <f t="shared" si="8"/>
        <v>122225</v>
      </c>
    </row>
    <row r="554" spans="1:6" ht="15.75" x14ac:dyDescent="0.25">
      <c r="A554" s="136" t="s">
        <v>1435</v>
      </c>
      <c r="B554" s="136" t="s">
        <v>1436</v>
      </c>
      <c r="C554" s="139">
        <v>1258084</v>
      </c>
      <c r="D554" s="139">
        <v>714720</v>
      </c>
      <c r="E554" s="139">
        <v>4926885</v>
      </c>
      <c r="F554" s="139">
        <f t="shared" si="8"/>
        <v>6899689</v>
      </c>
    </row>
    <row r="555" spans="1:6" ht="15.75" x14ac:dyDescent="0.25">
      <c r="A555" s="136" t="s">
        <v>1437</v>
      </c>
      <c r="B555" s="136" t="s">
        <v>1438</v>
      </c>
      <c r="C555" s="139">
        <v>535681</v>
      </c>
      <c r="D555" s="139">
        <v>450611</v>
      </c>
      <c r="E555" s="139">
        <v>2513288</v>
      </c>
      <c r="F555" s="139">
        <f t="shared" si="8"/>
        <v>3499580</v>
      </c>
    </row>
    <row r="556" spans="1:6" ht="15.75" x14ac:dyDescent="0.25">
      <c r="A556" s="136" t="s">
        <v>1439</v>
      </c>
      <c r="B556" s="136" t="s">
        <v>1440</v>
      </c>
      <c r="C556" s="139">
        <v>0</v>
      </c>
      <c r="D556" s="139">
        <v>0</v>
      </c>
      <c r="E556" s="139">
        <v>146314</v>
      </c>
      <c r="F556" s="139">
        <f t="shared" si="8"/>
        <v>146314</v>
      </c>
    </row>
    <row r="557" spans="1:6" ht="15.75" x14ac:dyDescent="0.25">
      <c r="A557" s="136" t="s">
        <v>1441</v>
      </c>
      <c r="B557" s="136" t="s">
        <v>1442</v>
      </c>
      <c r="C557" s="139">
        <v>78005</v>
      </c>
      <c r="D557" s="139">
        <v>22973</v>
      </c>
      <c r="E557" s="139">
        <v>443880</v>
      </c>
      <c r="F557" s="139">
        <f t="shared" si="8"/>
        <v>544858</v>
      </c>
    </row>
    <row r="558" spans="1:6" ht="15.75" x14ac:dyDescent="0.25">
      <c r="A558" s="136" t="s">
        <v>1443</v>
      </c>
      <c r="B558" s="136" t="s">
        <v>1444</v>
      </c>
      <c r="C558" s="139">
        <v>0</v>
      </c>
      <c r="D558" s="139">
        <v>0</v>
      </c>
      <c r="E558" s="139">
        <v>65867</v>
      </c>
      <c r="F558" s="139">
        <f t="shared" si="8"/>
        <v>65867</v>
      </c>
    </row>
    <row r="559" spans="1:6" ht="15.75" x14ac:dyDescent="0.25">
      <c r="A559" s="136" t="s">
        <v>1445</v>
      </c>
      <c r="B559" s="136" t="s">
        <v>1446</v>
      </c>
      <c r="C559" s="139">
        <v>118906</v>
      </c>
      <c r="D559" s="139">
        <v>126990</v>
      </c>
      <c r="E559" s="139">
        <v>1501062</v>
      </c>
      <c r="F559" s="139">
        <f t="shared" si="8"/>
        <v>1746958</v>
      </c>
    </row>
    <row r="560" spans="1:6" ht="15.75" x14ac:dyDescent="0.25">
      <c r="A560" s="136" t="s">
        <v>1447</v>
      </c>
      <c r="B560" s="136" t="s">
        <v>1448</v>
      </c>
      <c r="C560" s="139">
        <v>19229</v>
      </c>
      <c r="D560" s="139">
        <v>11264</v>
      </c>
      <c r="E560" s="139">
        <v>652274</v>
      </c>
      <c r="F560" s="139">
        <f t="shared" si="8"/>
        <v>682767</v>
      </c>
    </row>
    <row r="561" spans="1:6" ht="15.75" x14ac:dyDescent="0.25">
      <c r="A561" s="136" t="s">
        <v>1449</v>
      </c>
      <c r="B561" s="136" t="s">
        <v>1450</v>
      </c>
      <c r="C561" s="139">
        <v>0</v>
      </c>
      <c r="D561" s="139">
        <v>0</v>
      </c>
      <c r="E561" s="139">
        <v>198762</v>
      </c>
      <c r="F561" s="139">
        <f t="shared" si="8"/>
        <v>198762</v>
      </c>
    </row>
    <row r="562" spans="1:6" ht="15.75" x14ac:dyDescent="0.25">
      <c r="A562" s="136" t="s">
        <v>1451</v>
      </c>
      <c r="B562" s="136" t="s">
        <v>1452</v>
      </c>
      <c r="C562" s="139">
        <v>1226359</v>
      </c>
      <c r="D562" s="139">
        <v>193376</v>
      </c>
      <c r="E562" s="139">
        <v>4240930</v>
      </c>
      <c r="F562" s="139">
        <f t="shared" si="8"/>
        <v>5660665</v>
      </c>
    </row>
    <row r="563" spans="1:6" ht="15.75" x14ac:dyDescent="0.25">
      <c r="A563" s="136" t="s">
        <v>1453</v>
      </c>
      <c r="B563" s="136" t="s">
        <v>1454</v>
      </c>
      <c r="C563" s="139">
        <v>26435</v>
      </c>
      <c r="D563" s="139">
        <v>0</v>
      </c>
      <c r="E563" s="139">
        <v>223041</v>
      </c>
      <c r="F563" s="139">
        <f t="shared" si="8"/>
        <v>249476</v>
      </c>
    </row>
    <row r="564" spans="1:6" ht="15.75" x14ac:dyDescent="0.25">
      <c r="A564" s="136" t="s">
        <v>1455</v>
      </c>
      <c r="B564" s="136" t="s">
        <v>1456</v>
      </c>
      <c r="C564" s="139">
        <v>8451</v>
      </c>
      <c r="D564" s="139">
        <v>0</v>
      </c>
      <c r="E564" s="139">
        <v>298249</v>
      </c>
      <c r="F564" s="139">
        <f t="shared" si="8"/>
        <v>306700</v>
      </c>
    </row>
    <row r="565" spans="1:6" ht="15.75" x14ac:dyDescent="0.25">
      <c r="A565" s="136" t="s">
        <v>1457</v>
      </c>
      <c r="B565" s="136" t="s">
        <v>1458</v>
      </c>
      <c r="C565" s="139">
        <v>0</v>
      </c>
      <c r="D565" s="139">
        <v>0</v>
      </c>
      <c r="E565" s="139">
        <v>67678</v>
      </c>
      <c r="F565" s="139">
        <f t="shared" si="8"/>
        <v>67678</v>
      </c>
    </row>
    <row r="566" spans="1:6" ht="15.75" x14ac:dyDescent="0.25">
      <c r="A566" s="136" t="s">
        <v>1459</v>
      </c>
      <c r="B566" s="136" t="s">
        <v>1460</v>
      </c>
      <c r="C566" s="139">
        <v>0</v>
      </c>
      <c r="D566" s="139">
        <v>0</v>
      </c>
      <c r="E566" s="139">
        <v>0</v>
      </c>
      <c r="F566" s="139">
        <f t="shared" si="8"/>
        <v>0</v>
      </c>
    </row>
    <row r="567" spans="1:6" ht="15.75" x14ac:dyDescent="0.25">
      <c r="A567" s="136" t="s">
        <v>1461</v>
      </c>
      <c r="B567" s="136" t="s">
        <v>1462</v>
      </c>
      <c r="C567" s="139">
        <v>5467</v>
      </c>
      <c r="D567" s="139">
        <v>6334</v>
      </c>
      <c r="E567" s="139">
        <v>701596</v>
      </c>
      <c r="F567" s="139">
        <f t="shared" si="8"/>
        <v>713397</v>
      </c>
    </row>
    <row r="568" spans="1:6" ht="15.75" x14ac:dyDescent="0.25">
      <c r="A568" s="136" t="s">
        <v>1463</v>
      </c>
      <c r="B568" s="136" t="s">
        <v>1464</v>
      </c>
      <c r="C568" s="139">
        <v>4673</v>
      </c>
      <c r="D568" s="139">
        <v>24469</v>
      </c>
      <c r="E568" s="139">
        <v>417948</v>
      </c>
      <c r="F568" s="139">
        <f t="shared" si="8"/>
        <v>447090</v>
      </c>
    </row>
    <row r="569" spans="1:6" ht="15.75" x14ac:dyDescent="0.25">
      <c r="A569" s="136" t="s">
        <v>1465</v>
      </c>
      <c r="B569" s="136" t="s">
        <v>1466</v>
      </c>
      <c r="C569" s="139">
        <v>78524</v>
      </c>
      <c r="D569" s="139">
        <v>0</v>
      </c>
      <c r="E569" s="139">
        <v>639116</v>
      </c>
      <c r="F569" s="139">
        <f t="shared" si="8"/>
        <v>717640</v>
      </c>
    </row>
    <row r="570" spans="1:6" ht="15.75" x14ac:dyDescent="0.25">
      <c r="A570" s="136" t="s">
        <v>1467</v>
      </c>
      <c r="B570" s="136" t="s">
        <v>1468</v>
      </c>
      <c r="C570" s="139">
        <v>464506</v>
      </c>
      <c r="D570" s="139">
        <v>332541</v>
      </c>
      <c r="E570" s="139">
        <v>1756822</v>
      </c>
      <c r="F570" s="139">
        <f t="shared" si="8"/>
        <v>2553869</v>
      </c>
    </row>
    <row r="571" spans="1:6" ht="15.75" x14ac:dyDescent="0.25">
      <c r="A571" s="136" t="s">
        <v>1469</v>
      </c>
      <c r="B571" s="136" t="s">
        <v>1470</v>
      </c>
      <c r="C571" s="139">
        <v>6526</v>
      </c>
      <c r="D571" s="139">
        <v>132979</v>
      </c>
      <c r="E571" s="139">
        <v>643893</v>
      </c>
      <c r="F571" s="139">
        <f t="shared" si="8"/>
        <v>783398</v>
      </c>
    </row>
    <row r="572" spans="1:6" ht="15.75" x14ac:dyDescent="0.25">
      <c r="A572" s="136" t="s">
        <v>1471</v>
      </c>
      <c r="B572" s="136" t="s">
        <v>1472</v>
      </c>
      <c r="C572" s="139">
        <v>345099</v>
      </c>
      <c r="D572" s="139">
        <v>704632</v>
      </c>
      <c r="E572" s="139">
        <v>3333404</v>
      </c>
      <c r="F572" s="139">
        <f t="shared" si="8"/>
        <v>4383135</v>
      </c>
    </row>
    <row r="573" spans="1:6" ht="15.75" x14ac:dyDescent="0.25">
      <c r="A573" s="136" t="s">
        <v>1473</v>
      </c>
      <c r="B573" s="136" t="s">
        <v>1474</v>
      </c>
      <c r="C573" s="139">
        <v>125273</v>
      </c>
      <c r="D573" s="139">
        <v>93471</v>
      </c>
      <c r="E573" s="139">
        <v>1340323</v>
      </c>
      <c r="F573" s="139">
        <f t="shared" si="8"/>
        <v>1559067</v>
      </c>
    </row>
    <row r="574" spans="1:6" ht="15.75" x14ac:dyDescent="0.25">
      <c r="A574" s="136" t="s">
        <v>1475</v>
      </c>
      <c r="B574" s="136" t="s">
        <v>1476</v>
      </c>
      <c r="C574" s="139">
        <v>9284</v>
      </c>
      <c r="D574" s="139">
        <v>0</v>
      </c>
      <c r="E574" s="139">
        <v>292584</v>
      </c>
      <c r="F574" s="139">
        <f t="shared" si="8"/>
        <v>301868</v>
      </c>
    </row>
    <row r="575" spans="1:6" ht="15.75" x14ac:dyDescent="0.25">
      <c r="A575" s="136" t="s">
        <v>1477</v>
      </c>
      <c r="B575" s="136" t="s">
        <v>1478</v>
      </c>
      <c r="C575" s="139">
        <v>71811</v>
      </c>
      <c r="D575" s="139">
        <v>144379</v>
      </c>
      <c r="E575" s="139">
        <v>872900</v>
      </c>
      <c r="F575" s="139">
        <f t="shared" si="8"/>
        <v>1089090</v>
      </c>
    </row>
    <row r="576" spans="1:6" ht="15.75" x14ac:dyDescent="0.25">
      <c r="A576" s="136" t="s">
        <v>1479</v>
      </c>
      <c r="B576" s="136" t="s">
        <v>1480</v>
      </c>
      <c r="C576" s="139">
        <v>1113831</v>
      </c>
      <c r="D576" s="139">
        <v>810837</v>
      </c>
      <c r="E576" s="139">
        <v>5024071</v>
      </c>
      <c r="F576" s="139">
        <f t="shared" si="8"/>
        <v>6948739</v>
      </c>
    </row>
    <row r="577" spans="1:6" ht="15.75" x14ac:dyDescent="0.25">
      <c r="A577" s="136" t="s">
        <v>1481</v>
      </c>
      <c r="B577" s="136" t="s">
        <v>1482</v>
      </c>
      <c r="C577" s="139">
        <v>66378</v>
      </c>
      <c r="D577" s="139">
        <v>133294</v>
      </c>
      <c r="E577" s="139">
        <v>1563945</v>
      </c>
      <c r="F577" s="139">
        <f t="shared" si="8"/>
        <v>1763617</v>
      </c>
    </row>
    <row r="578" spans="1:6" ht="15.75" x14ac:dyDescent="0.25">
      <c r="A578" s="136" t="s">
        <v>1483</v>
      </c>
      <c r="B578" s="136" t="s">
        <v>1484</v>
      </c>
      <c r="C578" s="139">
        <v>342068</v>
      </c>
      <c r="D578" s="139">
        <v>34396</v>
      </c>
      <c r="E578" s="139">
        <v>1536939</v>
      </c>
      <c r="F578" s="139">
        <f t="shared" si="8"/>
        <v>1913403</v>
      </c>
    </row>
    <row r="579" spans="1:6" ht="15.75" x14ac:dyDescent="0.25">
      <c r="A579" s="136" t="s">
        <v>1485</v>
      </c>
      <c r="B579" s="136" t="s">
        <v>1486</v>
      </c>
      <c r="C579" s="139">
        <v>129533</v>
      </c>
      <c r="D579" s="139">
        <v>30740</v>
      </c>
      <c r="E579" s="139">
        <v>1024359</v>
      </c>
      <c r="F579" s="139">
        <f t="shared" si="8"/>
        <v>1184632</v>
      </c>
    </row>
    <row r="580" spans="1:6" ht="15.75" x14ac:dyDescent="0.25">
      <c r="A580" s="136" t="s">
        <v>1487</v>
      </c>
      <c r="B580" s="136" t="s">
        <v>1488</v>
      </c>
      <c r="C580" s="139">
        <v>307691</v>
      </c>
      <c r="D580" s="139">
        <v>58643</v>
      </c>
      <c r="E580" s="139">
        <v>1597891</v>
      </c>
      <c r="F580" s="139">
        <f t="shared" ref="F580:F643" si="9">SUM(C580:E580)</f>
        <v>1964225</v>
      </c>
    </row>
    <row r="581" spans="1:6" ht="15.75" x14ac:dyDescent="0.25">
      <c r="A581" s="136" t="s">
        <v>1489</v>
      </c>
      <c r="B581" s="136" t="s">
        <v>1490</v>
      </c>
      <c r="C581" s="139">
        <v>343996</v>
      </c>
      <c r="D581" s="139">
        <v>171712</v>
      </c>
      <c r="E581" s="139">
        <v>2403184</v>
      </c>
      <c r="F581" s="139">
        <f t="shared" si="9"/>
        <v>2918892</v>
      </c>
    </row>
    <row r="582" spans="1:6" ht="15.75" x14ac:dyDescent="0.25">
      <c r="A582" s="136" t="s">
        <v>1491</v>
      </c>
      <c r="B582" s="136" t="s">
        <v>1492</v>
      </c>
      <c r="C582" s="139">
        <v>123033</v>
      </c>
      <c r="D582" s="139">
        <v>0</v>
      </c>
      <c r="E582" s="139">
        <v>1308949</v>
      </c>
      <c r="F582" s="139">
        <f t="shared" si="9"/>
        <v>1431982</v>
      </c>
    </row>
    <row r="583" spans="1:6" ht="15.75" x14ac:dyDescent="0.25">
      <c r="A583" s="136" t="s">
        <v>1493</v>
      </c>
      <c r="B583" s="136" t="s">
        <v>1494</v>
      </c>
      <c r="C583" s="139">
        <v>118147</v>
      </c>
      <c r="D583" s="139">
        <v>26000</v>
      </c>
      <c r="E583" s="139">
        <v>641249</v>
      </c>
      <c r="F583" s="139">
        <f t="shared" si="9"/>
        <v>785396</v>
      </c>
    </row>
    <row r="584" spans="1:6" ht="15.75" x14ac:dyDescent="0.25">
      <c r="A584" s="136" t="s">
        <v>1495</v>
      </c>
      <c r="B584" s="136" t="s">
        <v>1496</v>
      </c>
      <c r="C584" s="139">
        <v>462980</v>
      </c>
      <c r="D584" s="139">
        <v>232177</v>
      </c>
      <c r="E584" s="139">
        <v>2209054</v>
      </c>
      <c r="F584" s="139">
        <f t="shared" si="9"/>
        <v>2904211</v>
      </c>
    </row>
    <row r="585" spans="1:6" ht="15.75" x14ac:dyDescent="0.25">
      <c r="A585" s="136" t="s">
        <v>1497</v>
      </c>
      <c r="B585" s="136" t="s">
        <v>1498</v>
      </c>
      <c r="C585" s="139">
        <v>169813</v>
      </c>
      <c r="D585" s="139">
        <v>81216</v>
      </c>
      <c r="E585" s="139">
        <v>1406622</v>
      </c>
      <c r="F585" s="139">
        <f t="shared" si="9"/>
        <v>1657651</v>
      </c>
    </row>
    <row r="586" spans="1:6" ht="15.75" x14ac:dyDescent="0.25">
      <c r="A586" s="136" t="s">
        <v>1499</v>
      </c>
      <c r="B586" s="136" t="s">
        <v>1500</v>
      </c>
      <c r="C586" s="139">
        <v>671395</v>
      </c>
      <c r="D586" s="139">
        <v>431272</v>
      </c>
      <c r="E586" s="139">
        <v>4581651</v>
      </c>
      <c r="F586" s="139">
        <f t="shared" si="9"/>
        <v>5684318</v>
      </c>
    </row>
    <row r="587" spans="1:6" ht="15.75" x14ac:dyDescent="0.25">
      <c r="A587" s="136" t="s">
        <v>1501</v>
      </c>
      <c r="B587" s="136" t="s">
        <v>1502</v>
      </c>
      <c r="C587" s="139">
        <v>118108</v>
      </c>
      <c r="D587" s="139">
        <v>46620</v>
      </c>
      <c r="E587" s="139">
        <v>970536</v>
      </c>
      <c r="F587" s="139">
        <f t="shared" si="9"/>
        <v>1135264</v>
      </c>
    </row>
    <row r="588" spans="1:6" ht="15.75" x14ac:dyDescent="0.25">
      <c r="A588" s="136" t="s">
        <v>1503</v>
      </c>
      <c r="B588" s="136" t="s">
        <v>1504</v>
      </c>
      <c r="C588" s="139">
        <v>230129</v>
      </c>
      <c r="D588" s="139">
        <v>92169</v>
      </c>
      <c r="E588" s="139">
        <v>1328934</v>
      </c>
      <c r="F588" s="139">
        <f t="shared" si="9"/>
        <v>1651232</v>
      </c>
    </row>
    <row r="589" spans="1:6" ht="15.75" x14ac:dyDescent="0.25">
      <c r="A589" s="136" t="s">
        <v>1505</v>
      </c>
      <c r="B589" s="136" t="s">
        <v>1506</v>
      </c>
      <c r="C589" s="139">
        <v>276427</v>
      </c>
      <c r="D589" s="139">
        <v>103946</v>
      </c>
      <c r="E589" s="139">
        <v>1540586</v>
      </c>
      <c r="F589" s="139">
        <f t="shared" si="9"/>
        <v>1920959</v>
      </c>
    </row>
    <row r="590" spans="1:6" ht="15.75" x14ac:dyDescent="0.25">
      <c r="A590" s="136" t="s">
        <v>1507</v>
      </c>
      <c r="B590" s="136" t="s">
        <v>1508</v>
      </c>
      <c r="C590" s="139">
        <v>534145</v>
      </c>
      <c r="D590" s="139">
        <v>3598918</v>
      </c>
      <c r="E590" s="139">
        <v>13023324</v>
      </c>
      <c r="F590" s="139">
        <f t="shared" si="9"/>
        <v>17156387</v>
      </c>
    </row>
    <row r="591" spans="1:6" ht="15.75" x14ac:dyDescent="0.25">
      <c r="A591" s="136" t="s">
        <v>1509</v>
      </c>
      <c r="B591" s="136" t="s">
        <v>1510</v>
      </c>
      <c r="C591" s="139">
        <v>206447</v>
      </c>
      <c r="D591" s="139">
        <v>438784</v>
      </c>
      <c r="E591" s="139">
        <v>2180901</v>
      </c>
      <c r="F591" s="139">
        <f t="shared" si="9"/>
        <v>2826132</v>
      </c>
    </row>
    <row r="592" spans="1:6" ht="15.75" x14ac:dyDescent="0.25">
      <c r="A592" s="136" t="s">
        <v>1511</v>
      </c>
      <c r="B592" s="136" t="s">
        <v>1512</v>
      </c>
      <c r="C592" s="139">
        <v>67372</v>
      </c>
      <c r="D592" s="139">
        <v>176395</v>
      </c>
      <c r="E592" s="139">
        <v>3037009</v>
      </c>
      <c r="F592" s="139">
        <f t="shared" si="9"/>
        <v>3280776</v>
      </c>
    </row>
    <row r="593" spans="1:6" ht="15.75" x14ac:dyDescent="0.25">
      <c r="A593" s="136" t="s">
        <v>1513</v>
      </c>
      <c r="B593" s="136" t="s">
        <v>1514</v>
      </c>
      <c r="C593" s="139">
        <v>404793</v>
      </c>
      <c r="D593" s="139">
        <v>465451</v>
      </c>
      <c r="E593" s="139">
        <v>2095230</v>
      </c>
      <c r="F593" s="139">
        <f t="shared" si="9"/>
        <v>2965474</v>
      </c>
    </row>
    <row r="594" spans="1:6" ht="15.75" x14ac:dyDescent="0.25">
      <c r="A594" s="136" t="s">
        <v>1515</v>
      </c>
      <c r="B594" s="136" t="s">
        <v>1516</v>
      </c>
      <c r="C594" s="139">
        <v>509617</v>
      </c>
      <c r="D594" s="139">
        <v>453224</v>
      </c>
      <c r="E594" s="139">
        <v>2088991</v>
      </c>
      <c r="F594" s="139">
        <f t="shared" si="9"/>
        <v>3051832</v>
      </c>
    </row>
    <row r="595" spans="1:6" ht="15.75" x14ac:dyDescent="0.25">
      <c r="A595" s="136" t="s">
        <v>1517</v>
      </c>
      <c r="B595" s="136" t="s">
        <v>1518</v>
      </c>
      <c r="C595" s="139">
        <v>7607</v>
      </c>
      <c r="D595" s="139">
        <v>157785</v>
      </c>
      <c r="E595" s="139">
        <v>1925923</v>
      </c>
      <c r="F595" s="139">
        <f t="shared" si="9"/>
        <v>2091315</v>
      </c>
    </row>
    <row r="596" spans="1:6" ht="15.75" x14ac:dyDescent="0.25">
      <c r="A596" s="136" t="s">
        <v>1519</v>
      </c>
      <c r="B596" s="136" t="s">
        <v>1520</v>
      </c>
      <c r="C596" s="139">
        <v>176114</v>
      </c>
      <c r="D596" s="139">
        <v>952847</v>
      </c>
      <c r="E596" s="139">
        <v>3166164</v>
      </c>
      <c r="F596" s="139">
        <f t="shared" si="9"/>
        <v>4295125</v>
      </c>
    </row>
    <row r="597" spans="1:6" ht="15.75" x14ac:dyDescent="0.25">
      <c r="A597" s="136" t="s">
        <v>1521</v>
      </c>
      <c r="B597" s="136" t="s">
        <v>1522</v>
      </c>
      <c r="C597" s="139">
        <v>361180</v>
      </c>
      <c r="D597" s="139">
        <v>545159</v>
      </c>
      <c r="E597" s="139">
        <v>5045810</v>
      </c>
      <c r="F597" s="139">
        <f t="shared" si="9"/>
        <v>5952149</v>
      </c>
    </row>
    <row r="598" spans="1:6" ht="15.75" x14ac:dyDescent="0.25">
      <c r="A598" s="136" t="s">
        <v>1523</v>
      </c>
      <c r="B598" s="136" t="s">
        <v>1524</v>
      </c>
      <c r="C598" s="139">
        <v>465103</v>
      </c>
      <c r="D598" s="139">
        <v>768534</v>
      </c>
      <c r="E598" s="139">
        <v>1937982</v>
      </c>
      <c r="F598" s="139">
        <f t="shared" si="9"/>
        <v>3171619</v>
      </c>
    </row>
    <row r="599" spans="1:6" ht="15.75" x14ac:dyDescent="0.25">
      <c r="A599" s="136" t="s">
        <v>1525</v>
      </c>
      <c r="B599" s="136" t="s">
        <v>1526</v>
      </c>
      <c r="C599" s="139">
        <v>0</v>
      </c>
      <c r="D599" s="139">
        <v>0</v>
      </c>
      <c r="E599" s="139">
        <v>90065</v>
      </c>
      <c r="F599" s="139">
        <f t="shared" si="9"/>
        <v>90065</v>
      </c>
    </row>
    <row r="600" spans="1:6" ht="15.75" x14ac:dyDescent="0.25">
      <c r="A600" s="136" t="s">
        <v>1527</v>
      </c>
      <c r="B600" s="136" t="s">
        <v>1528</v>
      </c>
      <c r="C600" s="139">
        <v>14105</v>
      </c>
      <c r="D600" s="139">
        <v>72279</v>
      </c>
      <c r="E600" s="139">
        <v>290486</v>
      </c>
      <c r="F600" s="139">
        <f t="shared" si="9"/>
        <v>376870</v>
      </c>
    </row>
    <row r="601" spans="1:6" ht="15.75" x14ac:dyDescent="0.25">
      <c r="A601" s="136" t="s">
        <v>1529</v>
      </c>
      <c r="B601" s="136" t="s">
        <v>1530</v>
      </c>
      <c r="C601" s="139">
        <v>584919</v>
      </c>
      <c r="D601" s="139">
        <v>117593</v>
      </c>
      <c r="E601" s="139">
        <v>2989691</v>
      </c>
      <c r="F601" s="139">
        <f t="shared" si="9"/>
        <v>3692203</v>
      </c>
    </row>
    <row r="602" spans="1:6" ht="15.75" x14ac:dyDescent="0.25">
      <c r="A602" s="136" t="s">
        <v>1531</v>
      </c>
      <c r="B602" s="136" t="s">
        <v>1532</v>
      </c>
      <c r="C602" s="139">
        <v>45543</v>
      </c>
      <c r="D602" s="139">
        <v>54391</v>
      </c>
      <c r="E602" s="139">
        <v>441333</v>
      </c>
      <c r="F602" s="139">
        <f t="shared" si="9"/>
        <v>541267</v>
      </c>
    </row>
    <row r="603" spans="1:6" ht="15.75" x14ac:dyDescent="0.25">
      <c r="A603" s="136" t="s">
        <v>1533</v>
      </c>
      <c r="B603" s="136" t="s">
        <v>1534</v>
      </c>
      <c r="C603" s="139">
        <v>12581</v>
      </c>
      <c r="D603" s="139">
        <v>24071</v>
      </c>
      <c r="E603" s="139">
        <v>668469</v>
      </c>
      <c r="F603" s="139">
        <f t="shared" si="9"/>
        <v>705121</v>
      </c>
    </row>
    <row r="604" spans="1:6" ht="15.75" x14ac:dyDescent="0.25">
      <c r="A604" s="136" t="s">
        <v>1535</v>
      </c>
      <c r="B604" s="136" t="s">
        <v>1536</v>
      </c>
      <c r="C604" s="139">
        <v>23272</v>
      </c>
      <c r="D604" s="139">
        <v>137016</v>
      </c>
      <c r="E604" s="139">
        <v>1392543</v>
      </c>
      <c r="F604" s="139">
        <f t="shared" si="9"/>
        <v>1552831</v>
      </c>
    </row>
    <row r="605" spans="1:6" ht="15.75" x14ac:dyDescent="0.25">
      <c r="A605" s="136" t="s">
        <v>1537</v>
      </c>
      <c r="B605" s="136" t="s">
        <v>1538</v>
      </c>
      <c r="C605" s="139">
        <v>353290</v>
      </c>
      <c r="D605" s="139">
        <v>593133</v>
      </c>
      <c r="E605" s="139">
        <v>2552304</v>
      </c>
      <c r="F605" s="139">
        <f t="shared" si="9"/>
        <v>3498727</v>
      </c>
    </row>
    <row r="606" spans="1:6" ht="15.75" x14ac:dyDescent="0.25">
      <c r="A606" s="136" t="s">
        <v>1539</v>
      </c>
      <c r="B606" s="136" t="s">
        <v>1540</v>
      </c>
      <c r="C606" s="139">
        <v>58448</v>
      </c>
      <c r="D606" s="139">
        <v>29712</v>
      </c>
      <c r="E606" s="139">
        <v>213317</v>
      </c>
      <c r="F606" s="139">
        <f t="shared" si="9"/>
        <v>301477</v>
      </c>
    </row>
    <row r="607" spans="1:6" ht="15.75" x14ac:dyDescent="0.25">
      <c r="A607" s="136" t="s">
        <v>1541</v>
      </c>
      <c r="B607" s="136" t="s">
        <v>1542</v>
      </c>
      <c r="C607" s="139">
        <v>115954</v>
      </c>
      <c r="D607" s="139">
        <v>158466</v>
      </c>
      <c r="E607" s="139">
        <v>2117302</v>
      </c>
      <c r="F607" s="139">
        <f t="shared" si="9"/>
        <v>2391722</v>
      </c>
    </row>
    <row r="608" spans="1:6" ht="15.75" x14ac:dyDescent="0.25">
      <c r="A608" s="136" t="s">
        <v>1543</v>
      </c>
      <c r="B608" s="136" t="s">
        <v>1544</v>
      </c>
      <c r="C608" s="139">
        <v>90974</v>
      </c>
      <c r="D608" s="139">
        <v>120539</v>
      </c>
      <c r="E608" s="139">
        <v>913611</v>
      </c>
      <c r="F608" s="139">
        <f t="shared" si="9"/>
        <v>1125124</v>
      </c>
    </row>
    <row r="609" spans="1:6" ht="15.75" x14ac:dyDescent="0.25">
      <c r="A609" s="136" t="s">
        <v>1545</v>
      </c>
      <c r="B609" s="136" t="s">
        <v>1546</v>
      </c>
      <c r="C609" s="139">
        <v>122427</v>
      </c>
      <c r="D609" s="139">
        <v>62508</v>
      </c>
      <c r="E609" s="139">
        <v>843574</v>
      </c>
      <c r="F609" s="139">
        <f t="shared" si="9"/>
        <v>1028509</v>
      </c>
    </row>
    <row r="610" spans="1:6" ht="15.75" x14ac:dyDescent="0.25">
      <c r="A610" s="136" t="s">
        <v>1547</v>
      </c>
      <c r="B610" s="136" t="s">
        <v>1548</v>
      </c>
      <c r="C610" s="139">
        <v>60915</v>
      </c>
      <c r="D610" s="139">
        <v>110676</v>
      </c>
      <c r="E610" s="139">
        <v>1139883</v>
      </c>
      <c r="F610" s="139">
        <f t="shared" si="9"/>
        <v>1311474</v>
      </c>
    </row>
    <row r="611" spans="1:6" ht="15.75" x14ac:dyDescent="0.25">
      <c r="A611" s="136" t="s">
        <v>1549</v>
      </c>
      <c r="B611" s="136" t="s">
        <v>1550</v>
      </c>
      <c r="C611" s="139">
        <v>445323</v>
      </c>
      <c r="D611" s="139">
        <v>304903</v>
      </c>
      <c r="E611" s="139">
        <v>2321278</v>
      </c>
      <c r="F611" s="139">
        <f t="shared" si="9"/>
        <v>3071504</v>
      </c>
    </row>
    <row r="612" spans="1:6" ht="15.75" x14ac:dyDescent="0.25">
      <c r="A612" s="136" t="s">
        <v>1551</v>
      </c>
      <c r="B612" s="136" t="s">
        <v>1552</v>
      </c>
      <c r="C612" s="139">
        <v>222187</v>
      </c>
      <c r="D612" s="139">
        <v>89849</v>
      </c>
      <c r="E612" s="139">
        <v>1295683</v>
      </c>
      <c r="F612" s="139">
        <f t="shared" si="9"/>
        <v>1607719</v>
      </c>
    </row>
    <row r="613" spans="1:6" ht="15.75" x14ac:dyDescent="0.25">
      <c r="A613" s="136" t="s">
        <v>1553</v>
      </c>
      <c r="B613" s="136" t="s">
        <v>1554</v>
      </c>
      <c r="C613" s="139">
        <v>8292</v>
      </c>
      <c r="D613" s="139">
        <v>33110</v>
      </c>
      <c r="E613" s="139">
        <v>848577</v>
      </c>
      <c r="F613" s="139">
        <f t="shared" si="9"/>
        <v>889979</v>
      </c>
    </row>
    <row r="614" spans="1:6" ht="15.75" x14ac:dyDescent="0.25">
      <c r="A614" s="136" t="s">
        <v>1555</v>
      </c>
      <c r="B614" s="136" t="s">
        <v>1556</v>
      </c>
      <c r="C614" s="139">
        <v>797107</v>
      </c>
      <c r="D614" s="139">
        <v>422401</v>
      </c>
      <c r="E614" s="139">
        <v>2818298</v>
      </c>
      <c r="F614" s="139">
        <f t="shared" si="9"/>
        <v>4037806</v>
      </c>
    </row>
    <row r="615" spans="1:6" ht="15.75" x14ac:dyDescent="0.25">
      <c r="A615" s="136" t="s">
        <v>1557</v>
      </c>
      <c r="B615" s="136" t="s">
        <v>1558</v>
      </c>
      <c r="C615" s="139">
        <v>0</v>
      </c>
      <c r="D615" s="139">
        <v>0</v>
      </c>
      <c r="E615" s="139">
        <v>37471</v>
      </c>
      <c r="F615" s="139">
        <f t="shared" si="9"/>
        <v>37471</v>
      </c>
    </row>
    <row r="616" spans="1:6" ht="15.75" x14ac:dyDescent="0.25">
      <c r="A616" s="136" t="s">
        <v>1559</v>
      </c>
      <c r="B616" s="136" t="s">
        <v>1560</v>
      </c>
      <c r="C616" s="139">
        <v>79342</v>
      </c>
      <c r="D616" s="139">
        <v>0</v>
      </c>
      <c r="E616" s="139">
        <v>677687</v>
      </c>
      <c r="F616" s="139">
        <f t="shared" si="9"/>
        <v>757029</v>
      </c>
    </row>
    <row r="617" spans="1:6" ht="15.75" x14ac:dyDescent="0.25">
      <c r="A617" s="136" t="s">
        <v>1561</v>
      </c>
      <c r="B617" s="136" t="s">
        <v>1562</v>
      </c>
      <c r="C617" s="139">
        <v>45736</v>
      </c>
      <c r="D617" s="139">
        <v>35346</v>
      </c>
      <c r="E617" s="139">
        <v>1500290</v>
      </c>
      <c r="F617" s="139">
        <f t="shared" si="9"/>
        <v>1581372</v>
      </c>
    </row>
    <row r="618" spans="1:6" ht="15.75" x14ac:dyDescent="0.25">
      <c r="A618" s="136" t="s">
        <v>1563</v>
      </c>
      <c r="B618" s="136" t="s">
        <v>1564</v>
      </c>
      <c r="C618" s="139">
        <v>335720</v>
      </c>
      <c r="D618" s="139">
        <v>146390</v>
      </c>
      <c r="E618" s="139">
        <v>1228402</v>
      </c>
      <c r="F618" s="139">
        <f t="shared" si="9"/>
        <v>1710512</v>
      </c>
    </row>
    <row r="619" spans="1:6" ht="15.75" x14ac:dyDescent="0.25">
      <c r="A619" s="136" t="s">
        <v>1565</v>
      </c>
      <c r="B619" s="136" t="s">
        <v>1566</v>
      </c>
      <c r="C619" s="139">
        <v>1550284</v>
      </c>
      <c r="D619" s="139">
        <v>173590</v>
      </c>
      <c r="E619" s="139">
        <v>3694441</v>
      </c>
      <c r="F619" s="139">
        <f t="shared" si="9"/>
        <v>5418315</v>
      </c>
    </row>
    <row r="620" spans="1:6" ht="15.75" x14ac:dyDescent="0.25">
      <c r="A620" s="136" t="s">
        <v>1567</v>
      </c>
      <c r="B620" s="136" t="s">
        <v>1568</v>
      </c>
      <c r="C620" s="139">
        <v>247973</v>
      </c>
      <c r="D620" s="139">
        <v>36062</v>
      </c>
      <c r="E620" s="139">
        <v>1703123</v>
      </c>
      <c r="F620" s="139">
        <f t="shared" si="9"/>
        <v>1987158</v>
      </c>
    </row>
    <row r="621" spans="1:6" ht="15.75" x14ac:dyDescent="0.25">
      <c r="A621" s="136" t="s">
        <v>1569</v>
      </c>
      <c r="B621" s="136" t="s">
        <v>1570</v>
      </c>
      <c r="C621" s="139">
        <v>1188004</v>
      </c>
      <c r="D621" s="139">
        <v>57044</v>
      </c>
      <c r="E621" s="139">
        <v>1497655</v>
      </c>
      <c r="F621" s="139">
        <f t="shared" si="9"/>
        <v>2742703</v>
      </c>
    </row>
    <row r="622" spans="1:6" ht="15.75" x14ac:dyDescent="0.25">
      <c r="A622" s="136" t="s">
        <v>1571</v>
      </c>
      <c r="B622" s="136" t="s">
        <v>1572</v>
      </c>
      <c r="C622" s="139">
        <v>419096</v>
      </c>
      <c r="D622" s="139">
        <v>66753</v>
      </c>
      <c r="E622" s="139">
        <v>1528650</v>
      </c>
      <c r="F622" s="139">
        <f t="shared" si="9"/>
        <v>2014499</v>
      </c>
    </row>
    <row r="623" spans="1:6" ht="15.75" x14ac:dyDescent="0.25">
      <c r="A623" s="136" t="s">
        <v>1573</v>
      </c>
      <c r="B623" s="136" t="s">
        <v>1574</v>
      </c>
      <c r="C623" s="139">
        <v>396524</v>
      </c>
      <c r="D623" s="139">
        <v>140082</v>
      </c>
      <c r="E623" s="139">
        <v>2320922</v>
      </c>
      <c r="F623" s="139">
        <f t="shared" si="9"/>
        <v>2857528</v>
      </c>
    </row>
    <row r="624" spans="1:6" ht="15.75" x14ac:dyDescent="0.25">
      <c r="A624" s="136" t="s">
        <v>1575</v>
      </c>
      <c r="B624" s="136" t="s">
        <v>1576</v>
      </c>
      <c r="C624" s="139">
        <v>757391</v>
      </c>
      <c r="D624" s="139">
        <v>117109</v>
      </c>
      <c r="E624" s="139">
        <v>1826501</v>
      </c>
      <c r="F624" s="139">
        <f t="shared" si="9"/>
        <v>2701001</v>
      </c>
    </row>
    <row r="625" spans="1:6" ht="15.75" x14ac:dyDescent="0.25">
      <c r="A625" s="136" t="s">
        <v>1577</v>
      </c>
      <c r="B625" s="136" t="s">
        <v>1578</v>
      </c>
      <c r="C625" s="139">
        <v>290268</v>
      </c>
      <c r="D625" s="139">
        <v>138926</v>
      </c>
      <c r="E625" s="139">
        <v>632823</v>
      </c>
      <c r="F625" s="139">
        <f t="shared" si="9"/>
        <v>1062017</v>
      </c>
    </row>
    <row r="626" spans="1:6" ht="15.75" x14ac:dyDescent="0.25">
      <c r="A626" s="136" t="s">
        <v>1579</v>
      </c>
      <c r="B626" s="136" t="s">
        <v>1580</v>
      </c>
      <c r="C626" s="139">
        <v>240056</v>
      </c>
      <c r="D626" s="139">
        <v>27472</v>
      </c>
      <c r="E626" s="139">
        <v>1721271</v>
      </c>
      <c r="F626" s="139">
        <f t="shared" si="9"/>
        <v>1988799</v>
      </c>
    </row>
    <row r="627" spans="1:6" ht="15.75" x14ac:dyDescent="0.25">
      <c r="A627" s="136" t="s">
        <v>1581</v>
      </c>
      <c r="B627" s="136" t="s">
        <v>1582</v>
      </c>
      <c r="C627" s="139">
        <v>193426</v>
      </c>
      <c r="D627" s="139">
        <v>178371</v>
      </c>
      <c r="E627" s="139">
        <v>1553592</v>
      </c>
      <c r="F627" s="139">
        <f t="shared" si="9"/>
        <v>1925389</v>
      </c>
    </row>
    <row r="628" spans="1:6" ht="15.75" x14ac:dyDescent="0.25">
      <c r="A628" s="136" t="s">
        <v>1583</v>
      </c>
      <c r="B628" s="136" t="s">
        <v>1584</v>
      </c>
      <c r="C628" s="139">
        <v>603512</v>
      </c>
      <c r="D628" s="139">
        <v>77090</v>
      </c>
      <c r="E628" s="139">
        <v>1662845</v>
      </c>
      <c r="F628" s="139">
        <f t="shared" si="9"/>
        <v>2343447</v>
      </c>
    </row>
    <row r="629" spans="1:6" ht="15.75" x14ac:dyDescent="0.25">
      <c r="A629" s="136" t="s">
        <v>1585</v>
      </c>
      <c r="B629" s="136" t="s">
        <v>1586</v>
      </c>
      <c r="C629" s="139">
        <v>376807</v>
      </c>
      <c r="D629" s="139">
        <v>29201</v>
      </c>
      <c r="E629" s="139">
        <v>1543061</v>
      </c>
      <c r="F629" s="139">
        <f t="shared" si="9"/>
        <v>1949069</v>
      </c>
    </row>
    <row r="630" spans="1:6" ht="15.75" x14ac:dyDescent="0.25">
      <c r="A630" s="136" t="s">
        <v>1587</v>
      </c>
      <c r="B630" s="136" t="s">
        <v>1588</v>
      </c>
      <c r="C630" s="139">
        <v>155946</v>
      </c>
      <c r="D630" s="139">
        <v>145554</v>
      </c>
      <c r="E630" s="139">
        <v>1876425</v>
      </c>
      <c r="F630" s="139">
        <f t="shared" si="9"/>
        <v>2177925</v>
      </c>
    </row>
    <row r="631" spans="1:6" ht="15.75" x14ac:dyDescent="0.25">
      <c r="A631" s="136" t="s">
        <v>1589</v>
      </c>
      <c r="B631" s="136" t="s">
        <v>1590</v>
      </c>
      <c r="C631" s="139">
        <v>132735</v>
      </c>
      <c r="D631" s="139">
        <v>47125</v>
      </c>
      <c r="E631" s="139">
        <v>1650764</v>
      </c>
      <c r="F631" s="139">
        <f t="shared" si="9"/>
        <v>1830624</v>
      </c>
    </row>
    <row r="632" spans="1:6" ht="15.75" x14ac:dyDescent="0.25">
      <c r="A632" s="136" t="s">
        <v>1591</v>
      </c>
      <c r="B632" s="136" t="s">
        <v>1592</v>
      </c>
      <c r="C632" s="139">
        <v>120501</v>
      </c>
      <c r="D632" s="139">
        <v>93276</v>
      </c>
      <c r="E632" s="139">
        <v>601377</v>
      </c>
      <c r="F632" s="139">
        <f t="shared" si="9"/>
        <v>815154</v>
      </c>
    </row>
    <row r="633" spans="1:6" ht="15.75" x14ac:dyDescent="0.25">
      <c r="A633" s="136" t="s">
        <v>1593</v>
      </c>
      <c r="B633" s="136" t="s">
        <v>1594</v>
      </c>
      <c r="C633" s="139">
        <v>113786</v>
      </c>
      <c r="D633" s="139">
        <v>70609</v>
      </c>
      <c r="E633" s="139">
        <v>1117968</v>
      </c>
      <c r="F633" s="139">
        <f t="shared" si="9"/>
        <v>1302363</v>
      </c>
    </row>
    <row r="634" spans="1:6" ht="15.75" x14ac:dyDescent="0.25">
      <c r="A634" s="136" t="s">
        <v>1595</v>
      </c>
      <c r="B634" s="136" t="s">
        <v>1596</v>
      </c>
      <c r="C634" s="139">
        <v>139788</v>
      </c>
      <c r="D634" s="139">
        <v>98832</v>
      </c>
      <c r="E634" s="139">
        <v>708823</v>
      </c>
      <c r="F634" s="139">
        <f t="shared" si="9"/>
        <v>947443</v>
      </c>
    </row>
    <row r="635" spans="1:6" ht="15.75" x14ac:dyDescent="0.25">
      <c r="A635" s="136" t="s">
        <v>1597</v>
      </c>
      <c r="B635" s="136" t="s">
        <v>1598</v>
      </c>
      <c r="C635" s="139">
        <v>160973</v>
      </c>
      <c r="D635" s="139">
        <v>77627</v>
      </c>
      <c r="E635" s="139">
        <v>376821</v>
      </c>
      <c r="F635" s="139">
        <f t="shared" si="9"/>
        <v>615421</v>
      </c>
    </row>
    <row r="636" spans="1:6" ht="15.75" x14ac:dyDescent="0.25">
      <c r="A636" s="136" t="s">
        <v>1599</v>
      </c>
      <c r="B636" s="136" t="s">
        <v>1600</v>
      </c>
      <c r="C636" s="139">
        <v>30814</v>
      </c>
      <c r="D636" s="139">
        <v>11405</v>
      </c>
      <c r="E636" s="139">
        <v>518643</v>
      </c>
      <c r="F636" s="139">
        <f t="shared" si="9"/>
        <v>560862</v>
      </c>
    </row>
    <row r="637" spans="1:6" ht="15.75" x14ac:dyDescent="0.25">
      <c r="A637" s="136" t="s">
        <v>1601</v>
      </c>
      <c r="B637" s="136" t="s">
        <v>1602</v>
      </c>
      <c r="C637" s="139">
        <v>137013</v>
      </c>
      <c r="D637" s="139">
        <v>263850</v>
      </c>
      <c r="E637" s="139">
        <v>1394895</v>
      </c>
      <c r="F637" s="139">
        <f t="shared" si="9"/>
        <v>1795758</v>
      </c>
    </row>
    <row r="638" spans="1:6" ht="15.75" x14ac:dyDescent="0.25">
      <c r="A638" s="136" t="s">
        <v>1603</v>
      </c>
      <c r="B638" s="136" t="s">
        <v>1604</v>
      </c>
      <c r="C638" s="139">
        <v>140637</v>
      </c>
      <c r="D638" s="139">
        <v>83208</v>
      </c>
      <c r="E638" s="139">
        <v>566314</v>
      </c>
      <c r="F638" s="139">
        <f t="shared" si="9"/>
        <v>790159</v>
      </c>
    </row>
    <row r="639" spans="1:6" ht="15.75" x14ac:dyDescent="0.25">
      <c r="A639" s="136" t="s">
        <v>1605</v>
      </c>
      <c r="B639" s="136" t="s">
        <v>1606</v>
      </c>
      <c r="C639" s="139">
        <v>18383</v>
      </c>
      <c r="D639" s="139">
        <v>103126</v>
      </c>
      <c r="E639" s="139">
        <v>580947</v>
      </c>
      <c r="F639" s="139">
        <f t="shared" si="9"/>
        <v>702456</v>
      </c>
    </row>
    <row r="640" spans="1:6" ht="15.75" x14ac:dyDescent="0.25">
      <c r="A640" s="136" t="s">
        <v>1607</v>
      </c>
      <c r="B640" s="136" t="s">
        <v>1608</v>
      </c>
      <c r="C640" s="139">
        <v>133684</v>
      </c>
      <c r="D640" s="139">
        <v>70546</v>
      </c>
      <c r="E640" s="139">
        <v>586984</v>
      </c>
      <c r="F640" s="139">
        <f t="shared" si="9"/>
        <v>791214</v>
      </c>
    </row>
    <row r="641" spans="1:6" ht="15.75" x14ac:dyDescent="0.25">
      <c r="A641" s="136" t="s">
        <v>1609</v>
      </c>
      <c r="B641" s="136" t="s">
        <v>1610</v>
      </c>
      <c r="C641" s="139">
        <v>202759</v>
      </c>
      <c r="D641" s="139">
        <v>183012</v>
      </c>
      <c r="E641" s="139">
        <v>777876</v>
      </c>
      <c r="F641" s="139">
        <f t="shared" si="9"/>
        <v>1163647</v>
      </c>
    </row>
    <row r="642" spans="1:6" ht="15.75" x14ac:dyDescent="0.25">
      <c r="A642" s="136" t="s">
        <v>1611</v>
      </c>
      <c r="B642" s="136" t="s">
        <v>1612</v>
      </c>
      <c r="C642" s="139">
        <v>130518</v>
      </c>
      <c r="D642" s="139">
        <v>90594</v>
      </c>
      <c r="E642" s="139">
        <v>812849</v>
      </c>
      <c r="F642" s="139">
        <f t="shared" si="9"/>
        <v>1033961</v>
      </c>
    </row>
    <row r="643" spans="1:6" ht="15.75" x14ac:dyDescent="0.25">
      <c r="A643" s="136" t="s">
        <v>1613</v>
      </c>
      <c r="B643" s="136" t="s">
        <v>1614</v>
      </c>
      <c r="C643" s="139">
        <v>105305</v>
      </c>
      <c r="D643" s="139">
        <v>112886</v>
      </c>
      <c r="E643" s="139">
        <v>1012634</v>
      </c>
      <c r="F643" s="139">
        <f t="shared" si="9"/>
        <v>1230825</v>
      </c>
    </row>
    <row r="644" spans="1:6" ht="15.75" x14ac:dyDescent="0.25">
      <c r="A644" s="136" t="s">
        <v>1615</v>
      </c>
      <c r="B644" s="136" t="s">
        <v>1616</v>
      </c>
      <c r="C644" s="139">
        <v>124403</v>
      </c>
      <c r="D644" s="139">
        <v>59937</v>
      </c>
      <c r="E644" s="139">
        <v>468178</v>
      </c>
      <c r="F644" s="139">
        <f t="shared" ref="F644:F679" si="10">SUM(C644:E644)</f>
        <v>652518</v>
      </c>
    </row>
    <row r="645" spans="1:6" ht="15.75" x14ac:dyDescent="0.25">
      <c r="A645" s="136" t="s">
        <v>1617</v>
      </c>
      <c r="B645" s="136" t="s">
        <v>1618</v>
      </c>
      <c r="C645" s="139">
        <v>75900</v>
      </c>
      <c r="D645" s="139">
        <v>103757</v>
      </c>
      <c r="E645" s="139">
        <v>1380801</v>
      </c>
      <c r="F645" s="139">
        <f t="shared" si="10"/>
        <v>1560458</v>
      </c>
    </row>
    <row r="646" spans="1:6" ht="15.75" x14ac:dyDescent="0.25">
      <c r="A646" s="136" t="s">
        <v>1619</v>
      </c>
      <c r="B646" s="136" t="s">
        <v>1620</v>
      </c>
      <c r="C646" s="139">
        <v>188382</v>
      </c>
      <c r="D646" s="139">
        <v>328640</v>
      </c>
      <c r="E646" s="139">
        <v>2026011</v>
      </c>
      <c r="F646" s="139">
        <f t="shared" si="10"/>
        <v>2543033</v>
      </c>
    </row>
    <row r="647" spans="1:6" ht="15.75" x14ac:dyDescent="0.25">
      <c r="A647" s="136" t="s">
        <v>1621</v>
      </c>
      <c r="B647" s="136" t="s">
        <v>1622</v>
      </c>
      <c r="C647" s="139">
        <v>41736</v>
      </c>
      <c r="D647" s="139">
        <v>155669</v>
      </c>
      <c r="E647" s="139">
        <v>912235</v>
      </c>
      <c r="F647" s="139">
        <f t="shared" si="10"/>
        <v>1109640</v>
      </c>
    </row>
    <row r="648" spans="1:6" ht="15.75" x14ac:dyDescent="0.25">
      <c r="A648" s="136" t="s">
        <v>1623</v>
      </c>
      <c r="B648" s="136" t="s">
        <v>1624</v>
      </c>
      <c r="C648" s="139">
        <v>0</v>
      </c>
      <c r="D648" s="139">
        <v>0</v>
      </c>
      <c r="E648" s="139">
        <v>349937</v>
      </c>
      <c r="F648" s="139">
        <f t="shared" si="10"/>
        <v>349937</v>
      </c>
    </row>
    <row r="649" spans="1:6" ht="15.75" x14ac:dyDescent="0.25">
      <c r="A649" s="136" t="s">
        <v>1625</v>
      </c>
      <c r="B649" s="136" t="s">
        <v>1626</v>
      </c>
      <c r="C649" s="139">
        <v>79011</v>
      </c>
      <c r="D649" s="139">
        <v>219371</v>
      </c>
      <c r="E649" s="139">
        <v>533232</v>
      </c>
      <c r="F649" s="139">
        <f t="shared" si="10"/>
        <v>831614</v>
      </c>
    </row>
    <row r="650" spans="1:6" ht="15.75" x14ac:dyDescent="0.25">
      <c r="A650" s="136" t="s">
        <v>1627</v>
      </c>
      <c r="B650" s="136" t="s">
        <v>1628</v>
      </c>
      <c r="C650" s="139">
        <v>361532</v>
      </c>
      <c r="D650" s="139">
        <v>256384</v>
      </c>
      <c r="E650" s="139">
        <v>847525</v>
      </c>
      <c r="F650" s="139">
        <f t="shared" si="10"/>
        <v>1465441</v>
      </c>
    </row>
    <row r="651" spans="1:6" ht="15.75" x14ac:dyDescent="0.25">
      <c r="A651" s="136" t="s">
        <v>1629</v>
      </c>
      <c r="B651" s="136" t="s">
        <v>1630</v>
      </c>
      <c r="C651" s="139">
        <v>3162276</v>
      </c>
      <c r="D651" s="139">
        <v>1317379</v>
      </c>
      <c r="E651" s="139">
        <v>8832101</v>
      </c>
      <c r="F651" s="139">
        <f t="shared" si="10"/>
        <v>13311756</v>
      </c>
    </row>
    <row r="652" spans="1:6" ht="15.75" x14ac:dyDescent="0.25">
      <c r="A652" s="136" t="s">
        <v>1631</v>
      </c>
      <c r="B652" s="136" t="s">
        <v>1632</v>
      </c>
      <c r="C652" s="139">
        <v>249204</v>
      </c>
      <c r="D652" s="139">
        <v>190453</v>
      </c>
      <c r="E652" s="139">
        <v>1537047</v>
      </c>
      <c r="F652" s="139">
        <f t="shared" si="10"/>
        <v>1976704</v>
      </c>
    </row>
    <row r="653" spans="1:6" ht="15.75" x14ac:dyDescent="0.25">
      <c r="A653" s="136" t="s">
        <v>1633</v>
      </c>
      <c r="B653" s="136" t="s">
        <v>1634</v>
      </c>
      <c r="C653" s="139">
        <v>968648</v>
      </c>
      <c r="D653" s="139">
        <v>804602</v>
      </c>
      <c r="E653" s="139">
        <v>5975729</v>
      </c>
      <c r="F653" s="139">
        <f t="shared" si="10"/>
        <v>7748979</v>
      </c>
    </row>
    <row r="654" spans="1:6" ht="15.75" x14ac:dyDescent="0.25">
      <c r="A654" s="136" t="s">
        <v>1635</v>
      </c>
      <c r="B654" s="136" t="s">
        <v>1636</v>
      </c>
      <c r="C654" s="139">
        <v>116895</v>
      </c>
      <c r="D654" s="139">
        <v>69580</v>
      </c>
      <c r="E654" s="139">
        <v>796590</v>
      </c>
      <c r="F654" s="139">
        <f t="shared" si="10"/>
        <v>983065</v>
      </c>
    </row>
    <row r="655" spans="1:6" ht="15.75" x14ac:dyDescent="0.25">
      <c r="A655" s="136" t="s">
        <v>1637</v>
      </c>
      <c r="B655" s="136" t="s">
        <v>1638</v>
      </c>
      <c r="C655" s="139">
        <v>67492</v>
      </c>
      <c r="D655" s="139">
        <v>39897</v>
      </c>
      <c r="E655" s="139">
        <v>548442</v>
      </c>
      <c r="F655" s="139">
        <f t="shared" si="10"/>
        <v>655831</v>
      </c>
    </row>
    <row r="656" spans="1:6" ht="15.75" x14ac:dyDescent="0.25">
      <c r="A656" s="136" t="s">
        <v>1639</v>
      </c>
      <c r="B656" s="136" t="s">
        <v>1640</v>
      </c>
      <c r="C656" s="139">
        <v>595321</v>
      </c>
      <c r="D656" s="139">
        <v>311732</v>
      </c>
      <c r="E656" s="139">
        <v>1972362</v>
      </c>
      <c r="F656" s="139">
        <f t="shared" si="10"/>
        <v>2879415</v>
      </c>
    </row>
    <row r="657" spans="1:6" ht="15.75" x14ac:dyDescent="0.25">
      <c r="A657" s="136" t="s">
        <v>1641</v>
      </c>
      <c r="B657" s="136" t="s">
        <v>1642</v>
      </c>
      <c r="C657" s="139">
        <v>31236</v>
      </c>
      <c r="D657" s="139">
        <v>44647</v>
      </c>
      <c r="E657" s="139">
        <v>610655</v>
      </c>
      <c r="F657" s="139">
        <f t="shared" si="10"/>
        <v>686538</v>
      </c>
    </row>
    <row r="658" spans="1:6" ht="15.75" x14ac:dyDescent="0.25">
      <c r="A658" s="136" t="s">
        <v>1643</v>
      </c>
      <c r="B658" s="136" t="s">
        <v>1644</v>
      </c>
      <c r="C658" s="139">
        <v>1848507</v>
      </c>
      <c r="D658" s="139">
        <v>659029</v>
      </c>
      <c r="E658" s="139">
        <v>4235167</v>
      </c>
      <c r="F658" s="139">
        <f t="shared" si="10"/>
        <v>6742703</v>
      </c>
    </row>
    <row r="659" spans="1:6" ht="15.75" x14ac:dyDescent="0.25">
      <c r="A659" s="136" t="s">
        <v>1645</v>
      </c>
      <c r="B659" s="136" t="s">
        <v>1646</v>
      </c>
      <c r="C659" s="139">
        <v>87633</v>
      </c>
      <c r="D659" s="139">
        <v>100800</v>
      </c>
      <c r="E659" s="139">
        <v>917262</v>
      </c>
      <c r="F659" s="139">
        <f t="shared" si="10"/>
        <v>1105695</v>
      </c>
    </row>
    <row r="660" spans="1:6" ht="15.75" x14ac:dyDescent="0.25">
      <c r="A660" s="136" t="s">
        <v>1647</v>
      </c>
      <c r="B660" s="136" t="s">
        <v>1648</v>
      </c>
      <c r="C660" s="139">
        <v>251538</v>
      </c>
      <c r="D660" s="139">
        <v>91185</v>
      </c>
      <c r="E660" s="139">
        <v>589153</v>
      </c>
      <c r="F660" s="139">
        <f t="shared" si="10"/>
        <v>931876</v>
      </c>
    </row>
    <row r="661" spans="1:6" ht="15.75" x14ac:dyDescent="0.25">
      <c r="A661" s="136" t="s">
        <v>1649</v>
      </c>
      <c r="B661" s="136" t="s">
        <v>1650</v>
      </c>
      <c r="C661" s="139">
        <v>87253</v>
      </c>
      <c r="D661" s="139">
        <v>16291</v>
      </c>
      <c r="E661" s="139">
        <v>442215</v>
      </c>
      <c r="F661" s="139">
        <f t="shared" si="10"/>
        <v>545759</v>
      </c>
    </row>
    <row r="662" spans="1:6" ht="15.75" x14ac:dyDescent="0.25">
      <c r="A662" s="136" t="s">
        <v>1651</v>
      </c>
      <c r="B662" s="136" t="s">
        <v>1652</v>
      </c>
      <c r="C662" s="139">
        <v>1734874</v>
      </c>
      <c r="D662" s="139">
        <v>474680</v>
      </c>
      <c r="E662" s="139">
        <v>1971498</v>
      </c>
      <c r="F662" s="139">
        <f t="shared" si="10"/>
        <v>4181052</v>
      </c>
    </row>
    <row r="663" spans="1:6" ht="15.75" x14ac:dyDescent="0.25">
      <c r="A663" s="136" t="s">
        <v>1653</v>
      </c>
      <c r="B663" s="136" t="s">
        <v>1654</v>
      </c>
      <c r="C663" s="139">
        <v>72471</v>
      </c>
      <c r="D663" s="139">
        <v>48672</v>
      </c>
      <c r="E663" s="139">
        <v>464787</v>
      </c>
      <c r="F663" s="139">
        <f t="shared" si="10"/>
        <v>585930</v>
      </c>
    </row>
    <row r="664" spans="1:6" ht="15.75" x14ac:dyDescent="0.25">
      <c r="A664" s="136" t="s">
        <v>1655</v>
      </c>
      <c r="B664" s="136" t="s">
        <v>1656</v>
      </c>
      <c r="C664" s="139">
        <v>136430</v>
      </c>
      <c r="D664" s="139">
        <v>160664</v>
      </c>
      <c r="E664" s="139">
        <v>1198089</v>
      </c>
      <c r="F664" s="139">
        <f t="shared" si="10"/>
        <v>1495183</v>
      </c>
    </row>
    <row r="665" spans="1:6" ht="15.75" x14ac:dyDescent="0.25">
      <c r="A665" s="136" t="s">
        <v>1657</v>
      </c>
      <c r="B665" s="136" t="s">
        <v>1658</v>
      </c>
      <c r="C665" s="139">
        <v>257722</v>
      </c>
      <c r="D665" s="139">
        <v>178553</v>
      </c>
      <c r="E665" s="139">
        <v>1466030</v>
      </c>
      <c r="F665" s="139">
        <f t="shared" si="10"/>
        <v>1902305</v>
      </c>
    </row>
    <row r="666" spans="1:6" ht="15.75" x14ac:dyDescent="0.25">
      <c r="A666" s="136" t="s">
        <v>1659</v>
      </c>
      <c r="B666" s="136" t="s">
        <v>1660</v>
      </c>
      <c r="C666" s="139">
        <v>647784</v>
      </c>
      <c r="D666" s="139">
        <v>660870</v>
      </c>
      <c r="E666" s="139">
        <v>2746910</v>
      </c>
      <c r="F666" s="139">
        <f t="shared" si="10"/>
        <v>4055564</v>
      </c>
    </row>
    <row r="667" spans="1:6" ht="15.75" x14ac:dyDescent="0.25">
      <c r="A667" s="136" t="s">
        <v>1661</v>
      </c>
      <c r="B667" s="136" t="s">
        <v>1662</v>
      </c>
      <c r="C667" s="139">
        <v>8072989</v>
      </c>
      <c r="D667" s="139">
        <v>9817165</v>
      </c>
      <c r="E667" s="139">
        <v>25343917</v>
      </c>
      <c r="F667" s="139">
        <f t="shared" si="10"/>
        <v>43234071</v>
      </c>
    </row>
    <row r="668" spans="1:6" ht="15.75" x14ac:dyDescent="0.25">
      <c r="A668" s="136" t="s">
        <v>1663</v>
      </c>
      <c r="B668" s="136" t="s">
        <v>1664</v>
      </c>
      <c r="C668" s="139">
        <v>781645</v>
      </c>
      <c r="D668" s="139">
        <v>782390</v>
      </c>
      <c r="E668" s="139">
        <v>5962117</v>
      </c>
      <c r="F668" s="139">
        <f t="shared" si="10"/>
        <v>7526152</v>
      </c>
    </row>
    <row r="669" spans="1:6" ht="15.75" x14ac:dyDescent="0.25">
      <c r="A669" s="136" t="s">
        <v>1665</v>
      </c>
      <c r="B669" s="136" t="s">
        <v>1666</v>
      </c>
      <c r="C669" s="139">
        <v>305224</v>
      </c>
      <c r="D669" s="139">
        <v>330130</v>
      </c>
      <c r="E669" s="139">
        <v>2056285</v>
      </c>
      <c r="F669" s="139">
        <f t="shared" si="10"/>
        <v>2691639</v>
      </c>
    </row>
    <row r="670" spans="1:6" ht="15.75" x14ac:dyDescent="0.25">
      <c r="A670" s="136" t="s">
        <v>1667</v>
      </c>
      <c r="B670" s="136" t="s">
        <v>1668</v>
      </c>
      <c r="C670" s="139">
        <v>417494</v>
      </c>
      <c r="D670" s="139">
        <v>170927</v>
      </c>
      <c r="E670" s="139">
        <v>1752493</v>
      </c>
      <c r="F670" s="139">
        <f t="shared" si="10"/>
        <v>2340914</v>
      </c>
    </row>
    <row r="671" spans="1:6" ht="15.75" x14ac:dyDescent="0.25">
      <c r="A671" s="136" t="s">
        <v>1669</v>
      </c>
      <c r="B671" s="136" t="s">
        <v>1670</v>
      </c>
      <c r="C671" s="139">
        <v>64787</v>
      </c>
      <c r="D671" s="139">
        <v>137037</v>
      </c>
      <c r="E671" s="139">
        <v>1800835</v>
      </c>
      <c r="F671" s="139">
        <f t="shared" si="10"/>
        <v>2002659</v>
      </c>
    </row>
    <row r="672" spans="1:6" ht="15.75" x14ac:dyDescent="0.25">
      <c r="A672" s="136" t="s">
        <v>1671</v>
      </c>
      <c r="B672" s="136" t="s">
        <v>1672</v>
      </c>
      <c r="C672" s="139">
        <v>23874</v>
      </c>
      <c r="D672" s="139">
        <v>0</v>
      </c>
      <c r="E672" s="139">
        <v>358273</v>
      </c>
      <c r="F672" s="139">
        <f t="shared" si="10"/>
        <v>382147</v>
      </c>
    </row>
    <row r="673" spans="1:6" ht="15.75" x14ac:dyDescent="0.25">
      <c r="A673" s="136" t="s">
        <v>1673</v>
      </c>
      <c r="B673" s="136" t="s">
        <v>1674</v>
      </c>
      <c r="C673" s="139">
        <v>158794</v>
      </c>
      <c r="D673" s="139">
        <v>283574</v>
      </c>
      <c r="E673" s="139">
        <v>1026410</v>
      </c>
      <c r="F673" s="139">
        <f t="shared" si="10"/>
        <v>1468778</v>
      </c>
    </row>
    <row r="674" spans="1:6" ht="15.75" x14ac:dyDescent="0.25">
      <c r="A674" s="136" t="s">
        <v>1675</v>
      </c>
      <c r="B674" s="136" t="s">
        <v>1676</v>
      </c>
      <c r="C674" s="139">
        <v>214403</v>
      </c>
      <c r="D674" s="139">
        <v>93507</v>
      </c>
      <c r="E674" s="139">
        <v>1906624</v>
      </c>
      <c r="F674" s="139">
        <f t="shared" si="10"/>
        <v>2214534</v>
      </c>
    </row>
    <row r="675" spans="1:6" ht="15.75" x14ac:dyDescent="0.25">
      <c r="A675" s="136" t="s">
        <v>1677</v>
      </c>
      <c r="B675" s="136" t="s">
        <v>1678</v>
      </c>
      <c r="C675" s="139">
        <v>205125</v>
      </c>
      <c r="D675" s="139">
        <v>0</v>
      </c>
      <c r="E675" s="139">
        <v>2137828</v>
      </c>
      <c r="F675" s="139">
        <f t="shared" si="10"/>
        <v>2342953</v>
      </c>
    </row>
    <row r="676" spans="1:6" ht="15.75" x14ac:dyDescent="0.25">
      <c r="A676" s="136" t="s">
        <v>1679</v>
      </c>
      <c r="B676" s="136" t="s">
        <v>1680</v>
      </c>
      <c r="C676" s="139">
        <v>133908</v>
      </c>
      <c r="D676" s="139">
        <v>0</v>
      </c>
      <c r="E676" s="139">
        <v>954371</v>
      </c>
      <c r="F676" s="139">
        <f t="shared" si="10"/>
        <v>1088279</v>
      </c>
    </row>
    <row r="677" spans="1:6" ht="15.75" x14ac:dyDescent="0.25">
      <c r="A677" s="136" t="s">
        <v>1681</v>
      </c>
      <c r="B677" s="136" t="s">
        <v>1682</v>
      </c>
      <c r="C677" s="139">
        <v>622052169</v>
      </c>
      <c r="D677" s="139">
        <v>411454949</v>
      </c>
      <c r="E677" s="139">
        <v>2849403798</v>
      </c>
      <c r="F677" s="139">
        <f t="shared" si="10"/>
        <v>3882910916</v>
      </c>
    </row>
    <row r="678" spans="1:6" ht="15.75" x14ac:dyDescent="0.25">
      <c r="A678" s="136" t="s">
        <v>1683</v>
      </c>
      <c r="B678" s="136" t="s">
        <v>1684</v>
      </c>
      <c r="C678" s="139">
        <v>0</v>
      </c>
      <c r="D678" s="139">
        <v>0</v>
      </c>
      <c r="E678" s="139">
        <v>26392</v>
      </c>
      <c r="F678" s="139">
        <f t="shared" si="10"/>
        <v>26392</v>
      </c>
    </row>
    <row r="679" spans="1:6" ht="15.75" x14ac:dyDescent="0.25">
      <c r="A679" s="136" t="s">
        <v>1685</v>
      </c>
      <c r="B679" s="136" t="s">
        <v>1686</v>
      </c>
      <c r="C679" s="139">
        <v>622052169</v>
      </c>
      <c r="D679" s="139">
        <v>411454949</v>
      </c>
      <c r="E679" s="139">
        <v>2849430190</v>
      </c>
      <c r="F679" s="139">
        <f t="shared" si="10"/>
        <v>3882937308</v>
      </c>
    </row>
  </sheetData>
  <mergeCells count="1">
    <mergeCell ref="H2:J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75"/>
  <sheetViews>
    <sheetView workbookViewId="0">
      <selection sqref="A1:XFD1048576"/>
    </sheetView>
  </sheetViews>
  <sheetFormatPr defaultRowHeight="15" x14ac:dyDescent="0.25"/>
  <cols>
    <col min="1" max="1" width="44.42578125" customWidth="1"/>
    <col min="2" max="2" width="13.5703125" customWidth="1"/>
    <col min="6" max="6" width="10" customWidth="1"/>
    <col min="7" max="7" width="9.85546875" customWidth="1"/>
    <col min="8" max="8" width="11" customWidth="1"/>
  </cols>
  <sheetData>
    <row r="1" spans="1:12" x14ac:dyDescent="0.25">
      <c r="A1" t="s">
        <v>73</v>
      </c>
    </row>
    <row r="2" spans="1:12" ht="15.75" thickBot="1" x14ac:dyDescent="0.3">
      <c r="A2" s="26" t="s">
        <v>188</v>
      </c>
      <c r="B2" s="1" t="s">
        <v>278</v>
      </c>
      <c r="D2" s="38"/>
    </row>
    <row r="3" spans="1:12" ht="15.75" thickBot="1" x14ac:dyDescent="0.3">
      <c r="A3" s="5" t="s">
        <v>32</v>
      </c>
      <c r="B3" s="54"/>
    </row>
    <row r="4" spans="1:12" ht="18.75" x14ac:dyDescent="0.3">
      <c r="A4" s="3" t="s">
        <v>87</v>
      </c>
      <c r="B4" s="56"/>
      <c r="D4" s="116" t="s">
        <v>193</v>
      </c>
      <c r="E4" s="117"/>
      <c r="F4" s="117"/>
      <c r="G4" s="117"/>
      <c r="H4" s="117"/>
      <c r="I4" s="117"/>
      <c r="J4" s="117"/>
      <c r="K4" s="111"/>
      <c r="L4" s="112"/>
    </row>
    <row r="5" spans="1:12" ht="18.75" x14ac:dyDescent="0.3">
      <c r="A5" s="3" t="s">
        <v>88</v>
      </c>
      <c r="B5" s="56"/>
      <c r="D5" s="118" t="s">
        <v>203</v>
      </c>
      <c r="E5" s="119"/>
      <c r="F5" s="119"/>
      <c r="G5" s="119"/>
      <c r="H5" s="119"/>
      <c r="I5" s="119"/>
      <c r="J5" s="119"/>
      <c r="K5" s="73"/>
      <c r="L5" s="120"/>
    </row>
    <row r="6" spans="1:12" ht="18.75" x14ac:dyDescent="0.3">
      <c r="A6" s="3" t="s">
        <v>30</v>
      </c>
      <c r="B6" s="56"/>
      <c r="D6" s="118" t="s">
        <v>293</v>
      </c>
      <c r="E6" s="119"/>
      <c r="F6" s="119"/>
      <c r="G6" s="119"/>
      <c r="H6" s="119"/>
      <c r="I6" s="119"/>
      <c r="J6" s="119"/>
      <c r="K6" s="73"/>
      <c r="L6" s="120"/>
    </row>
    <row r="7" spans="1:12" ht="18.75" x14ac:dyDescent="0.3">
      <c r="A7" s="3" t="s">
        <v>34</v>
      </c>
      <c r="B7" s="56"/>
      <c r="D7" s="118" t="s">
        <v>196</v>
      </c>
      <c r="E7" s="119"/>
      <c r="F7" s="119"/>
      <c r="G7" s="119"/>
      <c r="H7" s="119"/>
      <c r="I7" s="119"/>
      <c r="J7" s="119"/>
      <c r="K7" s="73"/>
      <c r="L7" s="120"/>
    </row>
    <row r="8" spans="1:12" ht="18.75" x14ac:dyDescent="0.3">
      <c r="A8" s="3" t="s">
        <v>31</v>
      </c>
      <c r="B8" s="56"/>
      <c r="D8" s="118" t="s">
        <v>294</v>
      </c>
      <c r="E8" s="119"/>
      <c r="F8" s="119"/>
      <c r="G8" s="119"/>
      <c r="H8" s="119"/>
      <c r="I8" s="119"/>
      <c r="J8" s="119"/>
      <c r="K8" s="73"/>
      <c r="L8" s="120"/>
    </row>
    <row r="9" spans="1:12" ht="18.75" x14ac:dyDescent="0.3">
      <c r="A9" s="3" t="s">
        <v>35</v>
      </c>
      <c r="B9" s="56"/>
      <c r="D9" s="118" t="s">
        <v>295</v>
      </c>
      <c r="E9" s="119"/>
      <c r="F9" s="119"/>
      <c r="G9" s="119"/>
      <c r="H9" s="119"/>
      <c r="I9" s="119"/>
      <c r="J9" s="119"/>
      <c r="K9" s="73"/>
      <c r="L9" s="120"/>
    </row>
    <row r="10" spans="1:12" ht="18.75" x14ac:dyDescent="0.3">
      <c r="A10" s="3" t="s">
        <v>36</v>
      </c>
      <c r="B10" s="56"/>
      <c r="D10" s="118" t="s">
        <v>251</v>
      </c>
      <c r="E10" s="119"/>
      <c r="F10" s="119"/>
      <c r="G10" s="119"/>
      <c r="H10" s="119"/>
      <c r="I10" s="119"/>
      <c r="J10" s="119"/>
      <c r="K10" s="73"/>
      <c r="L10" s="120"/>
    </row>
    <row r="11" spans="1:12" ht="18.75" x14ac:dyDescent="0.3">
      <c r="A11" s="3" t="s">
        <v>37</v>
      </c>
      <c r="B11" s="56"/>
      <c r="D11" s="118"/>
      <c r="E11" s="119"/>
      <c r="F11" s="119"/>
      <c r="G11" s="119"/>
      <c r="H11" s="119"/>
      <c r="I11" s="119"/>
      <c r="J11" s="119"/>
      <c r="K11" s="73"/>
      <c r="L11" s="120"/>
    </row>
    <row r="12" spans="1:12" ht="18.75" x14ac:dyDescent="0.3">
      <c r="A12" s="3" t="s">
        <v>38</v>
      </c>
      <c r="B12" s="56"/>
      <c r="D12" s="118" t="s">
        <v>194</v>
      </c>
      <c r="E12" s="119"/>
      <c r="F12" s="119"/>
      <c r="G12" s="119"/>
      <c r="H12" s="119"/>
      <c r="I12" s="119"/>
      <c r="J12" s="119"/>
      <c r="K12" s="73"/>
      <c r="L12" s="120"/>
    </row>
    <row r="13" spans="1:12" ht="18.75" x14ac:dyDescent="0.3">
      <c r="A13" s="3" t="s">
        <v>89</v>
      </c>
      <c r="B13" s="56"/>
      <c r="D13" s="118"/>
      <c r="E13" s="119"/>
      <c r="F13" s="119"/>
      <c r="G13" s="119"/>
      <c r="H13" s="119"/>
      <c r="I13" s="119"/>
      <c r="J13" s="119"/>
      <c r="K13" s="73"/>
      <c r="L13" s="120"/>
    </row>
    <row r="14" spans="1:12" ht="18.75" x14ac:dyDescent="0.3">
      <c r="A14" s="3" t="s">
        <v>90</v>
      </c>
      <c r="B14" s="56"/>
      <c r="D14" s="118" t="s">
        <v>269</v>
      </c>
      <c r="E14" s="119"/>
      <c r="F14" s="119"/>
      <c r="G14" s="119"/>
      <c r="H14" s="119"/>
      <c r="I14" s="119"/>
      <c r="J14" s="119"/>
      <c r="K14" s="73"/>
      <c r="L14" s="120"/>
    </row>
    <row r="15" spans="1:12" ht="18.75" x14ac:dyDescent="0.3">
      <c r="A15" s="3" t="s">
        <v>91</v>
      </c>
      <c r="B15" s="56"/>
      <c r="D15" s="118" t="s">
        <v>270</v>
      </c>
      <c r="E15" s="119"/>
      <c r="F15" s="119"/>
      <c r="G15" s="119"/>
      <c r="H15" s="119"/>
      <c r="I15" s="119"/>
      <c r="J15" s="119"/>
      <c r="K15" s="73"/>
      <c r="L15" s="120"/>
    </row>
    <row r="16" spans="1:12" ht="19.5" thickBot="1" x14ac:dyDescent="0.35">
      <c r="A16" s="3" t="s">
        <v>92</v>
      </c>
      <c r="B16" s="56"/>
      <c r="D16" s="124" t="s">
        <v>271</v>
      </c>
      <c r="E16" s="114"/>
      <c r="F16" s="114"/>
      <c r="G16" s="114"/>
      <c r="H16" s="114"/>
      <c r="I16" s="114"/>
      <c r="J16" s="114"/>
      <c r="K16" s="114"/>
      <c r="L16" s="115"/>
    </row>
    <row r="17" spans="1:2" x14ac:dyDescent="0.25">
      <c r="A17" s="3" t="s">
        <v>93</v>
      </c>
      <c r="B17" s="56"/>
    </row>
    <row r="18" spans="1:2" x14ac:dyDescent="0.25">
      <c r="A18" s="3" t="s">
        <v>94</v>
      </c>
      <c r="B18" s="56"/>
    </row>
    <row r="19" spans="1:2" x14ac:dyDescent="0.25">
      <c r="A19" s="3" t="s">
        <v>33</v>
      </c>
      <c r="B19" s="56"/>
    </row>
    <row r="20" spans="1:2" x14ac:dyDescent="0.25">
      <c r="A20" s="3" t="s">
        <v>95</v>
      </c>
      <c r="B20" s="56"/>
    </row>
    <row r="21" spans="1:2" x14ac:dyDescent="0.25">
      <c r="A21" s="3" t="s">
        <v>96</v>
      </c>
      <c r="B21" s="56"/>
    </row>
    <row r="22" spans="1:2" x14ac:dyDescent="0.25">
      <c r="A22" s="3" t="s">
        <v>39</v>
      </c>
      <c r="B22" s="56"/>
    </row>
    <row r="23" spans="1:2" x14ac:dyDescent="0.25">
      <c r="A23" s="3" t="s">
        <v>40</v>
      </c>
      <c r="B23" s="56"/>
    </row>
    <row r="24" spans="1:2" x14ac:dyDescent="0.25">
      <c r="A24" s="3" t="s">
        <v>97</v>
      </c>
      <c r="B24" s="56"/>
    </row>
    <row r="25" spans="1:2" x14ac:dyDescent="0.25">
      <c r="A25" s="3" t="s">
        <v>98</v>
      </c>
      <c r="B25" s="56"/>
    </row>
    <row r="26" spans="1:2" x14ac:dyDescent="0.25">
      <c r="A26" s="3" t="s">
        <v>99</v>
      </c>
      <c r="B26" s="56"/>
    </row>
    <row r="27" spans="1:2" x14ac:dyDescent="0.25">
      <c r="A27" s="3" t="s">
        <v>100</v>
      </c>
      <c r="B27" s="56"/>
    </row>
    <row r="28" spans="1:2" x14ac:dyDescent="0.25">
      <c r="A28" s="3" t="s">
        <v>8</v>
      </c>
      <c r="B28" s="56"/>
    </row>
    <row r="29" spans="1:2" x14ac:dyDescent="0.25">
      <c r="A29" s="3" t="s">
        <v>101</v>
      </c>
      <c r="B29" s="56"/>
    </row>
    <row r="30" spans="1:2" x14ac:dyDescent="0.25">
      <c r="A30" s="3" t="s">
        <v>9</v>
      </c>
      <c r="B30" s="56"/>
    </row>
    <row r="31" spans="1:2" x14ac:dyDescent="0.25">
      <c r="A31" s="3" t="s">
        <v>13</v>
      </c>
      <c r="B31" s="56"/>
    </row>
    <row r="32" spans="1:2" x14ac:dyDescent="0.25">
      <c r="A32" s="3" t="s">
        <v>102</v>
      </c>
      <c r="B32" s="56"/>
    </row>
    <row r="33" spans="1:2" x14ac:dyDescent="0.25">
      <c r="A33" s="3" t="s">
        <v>103</v>
      </c>
      <c r="B33" s="56"/>
    </row>
    <row r="34" spans="1:2" x14ac:dyDescent="0.25">
      <c r="A34" s="3" t="s">
        <v>104</v>
      </c>
      <c r="B34" s="56"/>
    </row>
    <row r="35" spans="1:2" x14ac:dyDescent="0.25">
      <c r="A35" s="3" t="s">
        <v>105</v>
      </c>
      <c r="B35" s="56"/>
    </row>
    <row r="36" spans="1:2" x14ac:dyDescent="0.25">
      <c r="A36" s="3" t="s">
        <v>10</v>
      </c>
      <c r="B36" s="56"/>
    </row>
    <row r="37" spans="1:2" x14ac:dyDescent="0.25">
      <c r="A37" s="3" t="s">
        <v>106</v>
      </c>
      <c r="B37" s="56"/>
    </row>
    <row r="38" spans="1:2" x14ac:dyDescent="0.25">
      <c r="A38" s="3" t="s">
        <v>107</v>
      </c>
      <c r="B38" s="56"/>
    </row>
    <row r="39" spans="1:2" x14ac:dyDescent="0.25">
      <c r="A39" s="3" t="s">
        <v>108</v>
      </c>
      <c r="B39" s="56"/>
    </row>
    <row r="40" spans="1:2" x14ac:dyDescent="0.25">
      <c r="A40" s="3" t="s">
        <v>110</v>
      </c>
      <c r="B40" s="56"/>
    </row>
    <row r="41" spans="1:2" x14ac:dyDescent="0.25">
      <c r="A41" s="3" t="s">
        <v>109</v>
      </c>
      <c r="B41" s="56"/>
    </row>
    <row r="42" spans="1:2" x14ac:dyDescent="0.25">
      <c r="A42" s="3" t="s">
        <v>18</v>
      </c>
      <c r="B42" s="56"/>
    </row>
    <row r="43" spans="1:2" x14ac:dyDescent="0.25">
      <c r="A43" s="3" t="s">
        <v>17</v>
      </c>
      <c r="B43" s="56"/>
    </row>
    <row r="44" spans="1:2" x14ac:dyDescent="0.25">
      <c r="A44" s="3" t="s">
        <v>14</v>
      </c>
      <c r="B44" s="56"/>
    </row>
    <row r="45" spans="1:2" x14ac:dyDescent="0.25">
      <c r="A45" s="3" t="s">
        <v>11</v>
      </c>
      <c r="B45" s="56"/>
    </row>
    <row r="46" spans="1:2" x14ac:dyDescent="0.25">
      <c r="A46" s="3" t="s">
        <v>15</v>
      </c>
      <c r="B46" s="56"/>
    </row>
    <row r="47" spans="1:2" x14ac:dyDescent="0.25">
      <c r="A47" s="3" t="s">
        <v>111</v>
      </c>
      <c r="B47" s="56"/>
    </row>
    <row r="48" spans="1:2" x14ac:dyDescent="0.25">
      <c r="A48" s="3" t="s">
        <v>84</v>
      </c>
      <c r="B48" s="56"/>
    </row>
    <row r="49" spans="1:2" x14ac:dyDescent="0.25">
      <c r="A49" s="3" t="s">
        <v>86</v>
      </c>
      <c r="B49" s="56"/>
    </row>
    <row r="50" spans="1:2" x14ac:dyDescent="0.25">
      <c r="A50" s="3" t="s">
        <v>112</v>
      </c>
      <c r="B50" s="56"/>
    </row>
    <row r="51" spans="1:2" x14ac:dyDescent="0.25">
      <c r="A51" s="3" t="s">
        <v>113</v>
      </c>
      <c r="B51" s="56"/>
    </row>
    <row r="52" spans="1:2" x14ac:dyDescent="0.25">
      <c r="A52" s="3" t="s">
        <v>114</v>
      </c>
      <c r="B52" s="56"/>
    </row>
    <row r="53" spans="1:2" x14ac:dyDescent="0.25">
      <c r="A53" s="3" t="s">
        <v>85</v>
      </c>
      <c r="B53" s="56"/>
    </row>
    <row r="54" spans="1:2" x14ac:dyDescent="0.25">
      <c r="A54" s="3" t="s">
        <v>16</v>
      </c>
      <c r="B54" s="56"/>
    </row>
    <row r="55" spans="1:2" x14ac:dyDescent="0.25">
      <c r="A55" s="3" t="s">
        <v>115</v>
      </c>
      <c r="B55" s="56"/>
    </row>
    <row r="56" spans="1:2" x14ac:dyDescent="0.25">
      <c r="A56" s="3" t="s">
        <v>116</v>
      </c>
      <c r="B56" s="56"/>
    </row>
    <row r="57" spans="1:2" ht="15.6" customHeight="1" x14ac:dyDescent="0.25">
      <c r="A57" s="3" t="s">
        <v>12</v>
      </c>
      <c r="B57" s="56"/>
    </row>
    <row r="58" spans="1:2" ht="15.6" customHeight="1" x14ac:dyDescent="0.25">
      <c r="A58" s="3" t="s">
        <v>260</v>
      </c>
      <c r="B58" s="56"/>
    </row>
    <row r="59" spans="1:2" x14ac:dyDescent="0.25">
      <c r="A59" s="3" t="s">
        <v>19</v>
      </c>
      <c r="B59" s="56"/>
    </row>
    <row r="60" spans="1:2" x14ac:dyDescent="0.25">
      <c r="A60" s="3" t="s">
        <v>20</v>
      </c>
      <c r="B60" s="56"/>
    </row>
    <row r="61" spans="1:2" x14ac:dyDescent="0.25">
      <c r="A61" s="3" t="s">
        <v>118</v>
      </c>
      <c r="B61" s="56"/>
    </row>
    <row r="62" spans="1:2" x14ac:dyDescent="0.25">
      <c r="A62" s="3" t="s">
        <v>119</v>
      </c>
      <c r="B62" s="56"/>
    </row>
    <row r="63" spans="1:2" x14ac:dyDescent="0.25">
      <c r="A63" s="3" t="s">
        <v>120</v>
      </c>
      <c r="B63" s="56"/>
    </row>
    <row r="64" spans="1:2" x14ac:dyDescent="0.25">
      <c r="A64" s="3" t="s">
        <v>21</v>
      </c>
      <c r="B64" s="56"/>
    </row>
    <row r="65" spans="1:2" x14ac:dyDescent="0.25">
      <c r="A65" s="3" t="s">
        <v>22</v>
      </c>
      <c r="B65" s="56"/>
    </row>
    <row r="66" spans="1:2" x14ac:dyDescent="0.25">
      <c r="A66" s="3" t="s">
        <v>26</v>
      </c>
      <c r="B66" s="56"/>
    </row>
    <row r="67" spans="1:2" x14ac:dyDescent="0.25">
      <c r="A67" s="3" t="s">
        <v>23</v>
      </c>
      <c r="B67" s="56"/>
    </row>
    <row r="68" spans="1:2" x14ac:dyDescent="0.25">
      <c r="A68" s="3" t="s">
        <v>27</v>
      </c>
      <c r="B68" s="56"/>
    </row>
    <row r="69" spans="1:2" x14ac:dyDescent="0.25">
      <c r="A69" s="3" t="s">
        <v>121</v>
      </c>
      <c r="B69" s="56"/>
    </row>
    <row r="70" spans="1:2" x14ac:dyDescent="0.25">
      <c r="A70" s="3" t="s">
        <v>28</v>
      </c>
      <c r="B70" s="56"/>
    </row>
    <row r="71" spans="1:2" x14ac:dyDescent="0.25">
      <c r="A71" s="3" t="s">
        <v>24</v>
      </c>
      <c r="B71" s="56"/>
    </row>
    <row r="72" spans="1:2" x14ac:dyDescent="0.25">
      <c r="A72" s="3" t="s">
        <v>122</v>
      </c>
      <c r="B72" s="56"/>
    </row>
    <row r="73" spans="1:2" x14ac:dyDescent="0.25">
      <c r="A73" s="3" t="s">
        <v>25</v>
      </c>
      <c r="B73" s="56"/>
    </row>
    <row r="74" spans="1:2" x14ac:dyDescent="0.25">
      <c r="A74" s="3" t="s">
        <v>123</v>
      </c>
      <c r="B74" s="56"/>
    </row>
    <row r="75" spans="1:2" x14ac:dyDescent="0.25">
      <c r="A75" s="3" t="s">
        <v>124</v>
      </c>
      <c r="B75" s="56"/>
    </row>
    <row r="76" spans="1:2" x14ac:dyDescent="0.25">
      <c r="A76" s="3" t="s">
        <v>125</v>
      </c>
      <c r="B76" s="56"/>
    </row>
    <row r="77" spans="1:2" x14ac:dyDescent="0.25">
      <c r="A77" s="3" t="s">
        <v>126</v>
      </c>
      <c r="B77" s="56"/>
    </row>
    <row r="78" spans="1:2" x14ac:dyDescent="0.25">
      <c r="A78" s="3" t="s">
        <v>127</v>
      </c>
      <c r="B78" s="56"/>
    </row>
    <row r="79" spans="1:2" x14ac:dyDescent="0.25">
      <c r="A79" s="3" t="s">
        <v>29</v>
      </c>
      <c r="B79" s="56"/>
    </row>
    <row r="80" spans="1:2" x14ac:dyDescent="0.25">
      <c r="A80" s="3" t="s">
        <v>128</v>
      </c>
      <c r="B80" s="56"/>
    </row>
    <row r="81" spans="1:2" x14ac:dyDescent="0.25">
      <c r="A81" s="3" t="s">
        <v>129</v>
      </c>
      <c r="B81" s="56"/>
    </row>
    <row r="82" spans="1:2" x14ac:dyDescent="0.25">
      <c r="A82" s="3" t="s">
        <v>130</v>
      </c>
      <c r="B82" s="56"/>
    </row>
    <row r="83" spans="1:2" x14ac:dyDescent="0.25">
      <c r="A83" s="3" t="s">
        <v>131</v>
      </c>
      <c r="B83" s="56"/>
    </row>
    <row r="84" spans="1:2" x14ac:dyDescent="0.25">
      <c r="A84" s="3" t="s">
        <v>132</v>
      </c>
      <c r="B84" s="56"/>
    </row>
    <row r="85" spans="1:2" x14ac:dyDescent="0.25">
      <c r="A85" s="3" t="s">
        <v>7</v>
      </c>
      <c r="B85" s="56"/>
    </row>
    <row r="86" spans="1:2" x14ac:dyDescent="0.25">
      <c r="A86" s="3" t="s">
        <v>133</v>
      </c>
      <c r="B86" s="56"/>
    </row>
    <row r="87" spans="1:2" x14ac:dyDescent="0.25">
      <c r="A87" s="3" t="s">
        <v>134</v>
      </c>
      <c r="B87" s="56"/>
    </row>
    <row r="88" spans="1:2" x14ac:dyDescent="0.25">
      <c r="A88" s="3" t="s">
        <v>135</v>
      </c>
      <c r="B88" s="56"/>
    </row>
    <row r="89" spans="1:2" x14ac:dyDescent="0.25">
      <c r="A89" s="3" t="s">
        <v>136</v>
      </c>
      <c r="B89" s="56"/>
    </row>
    <row r="90" spans="1:2" x14ac:dyDescent="0.25">
      <c r="A90" s="3" t="s">
        <v>137</v>
      </c>
      <c r="B90" s="56"/>
    </row>
    <row r="91" spans="1:2" x14ac:dyDescent="0.25">
      <c r="A91" s="3" t="s">
        <v>138</v>
      </c>
      <c r="B91" s="56"/>
    </row>
    <row r="92" spans="1:2" x14ac:dyDescent="0.25">
      <c r="A92" s="3" t="s">
        <v>139</v>
      </c>
      <c r="B92" s="56"/>
    </row>
    <row r="93" spans="1:2" x14ac:dyDescent="0.25">
      <c r="A93" s="3" t="s">
        <v>261</v>
      </c>
      <c r="B93" s="56"/>
    </row>
    <row r="94" spans="1:2" x14ac:dyDescent="0.25">
      <c r="A94" s="3" t="s">
        <v>3</v>
      </c>
      <c r="B94" s="56"/>
    </row>
    <row r="95" spans="1:2" x14ac:dyDescent="0.25">
      <c r="A95" s="3" t="s">
        <v>4</v>
      </c>
      <c r="B95" s="56"/>
    </row>
    <row r="96" spans="1:2" ht="15.75" thickBot="1" x14ac:dyDescent="0.3">
      <c r="A96" s="3" t="s">
        <v>141</v>
      </c>
      <c r="B96" s="56"/>
    </row>
    <row r="97" spans="1:8" ht="14.25" customHeight="1" x14ac:dyDescent="0.25">
      <c r="A97" s="3" t="s">
        <v>2</v>
      </c>
      <c r="B97" s="56"/>
      <c r="D97" s="188" t="s">
        <v>1689</v>
      </c>
      <c r="E97" s="189"/>
      <c r="F97" s="189"/>
      <c r="G97" s="189"/>
      <c r="H97" s="190"/>
    </row>
    <row r="98" spans="1:8" x14ac:dyDescent="0.25">
      <c r="A98" s="3" t="s">
        <v>142</v>
      </c>
      <c r="B98" s="56"/>
      <c r="D98" s="191"/>
      <c r="E98" s="192"/>
      <c r="F98" s="192"/>
      <c r="G98" s="192"/>
      <c r="H98" s="193"/>
    </row>
    <row r="99" spans="1:8" x14ac:dyDescent="0.25">
      <c r="A99" s="3" t="s">
        <v>143</v>
      </c>
      <c r="B99" s="56"/>
      <c r="D99" s="191"/>
      <c r="E99" s="192"/>
      <c r="F99" s="192"/>
      <c r="G99" s="192"/>
      <c r="H99" s="193"/>
    </row>
    <row r="100" spans="1:8" x14ac:dyDescent="0.25">
      <c r="A100" s="3" t="s">
        <v>144</v>
      </c>
      <c r="B100" s="56"/>
      <c r="D100" s="191"/>
      <c r="E100" s="192"/>
      <c r="F100" s="192"/>
      <c r="G100" s="192"/>
      <c r="H100" s="193"/>
    </row>
    <row r="101" spans="1:8" x14ac:dyDescent="0.25">
      <c r="A101" s="3" t="s">
        <v>145</v>
      </c>
      <c r="B101" s="56"/>
      <c r="D101" s="191"/>
      <c r="E101" s="192"/>
      <c r="F101" s="192"/>
      <c r="G101" s="192"/>
      <c r="H101" s="193"/>
    </row>
    <row r="102" spans="1:8" ht="15" customHeight="1" thickBot="1" x14ac:dyDescent="0.3">
      <c r="A102" s="3" t="s">
        <v>1</v>
      </c>
      <c r="B102" s="56"/>
      <c r="D102" s="194"/>
      <c r="E102" s="195"/>
      <c r="F102" s="195"/>
      <c r="G102" s="195"/>
      <c r="H102" s="196"/>
    </row>
    <row r="103" spans="1:8" ht="15.75" thickBot="1" x14ac:dyDescent="0.3">
      <c r="A103" s="3" t="s">
        <v>6</v>
      </c>
      <c r="B103" s="56"/>
    </row>
    <row r="104" spans="1:8" x14ac:dyDescent="0.25">
      <c r="A104" s="3" t="s">
        <v>147</v>
      </c>
      <c r="B104" s="56"/>
      <c r="D104" s="188" t="s">
        <v>263</v>
      </c>
      <c r="E104" s="189"/>
      <c r="F104" s="189"/>
      <c r="G104" s="189"/>
      <c r="H104" s="190"/>
    </row>
    <row r="105" spans="1:8" x14ac:dyDescent="0.25">
      <c r="A105" s="3" t="s">
        <v>146</v>
      </c>
      <c r="B105" s="56"/>
      <c r="D105" s="191"/>
      <c r="E105" s="192"/>
      <c r="F105" s="192"/>
      <c r="G105" s="192"/>
      <c r="H105" s="193"/>
    </row>
    <row r="106" spans="1:8" x14ac:dyDescent="0.25">
      <c r="A106" s="3" t="s">
        <v>0</v>
      </c>
      <c r="B106" s="56"/>
      <c r="D106" s="191"/>
      <c r="E106" s="192"/>
      <c r="F106" s="192"/>
      <c r="G106" s="192"/>
      <c r="H106" s="193"/>
    </row>
    <row r="107" spans="1:8" ht="15.75" thickBot="1" x14ac:dyDescent="0.3">
      <c r="A107" s="3" t="s">
        <v>148</v>
      </c>
      <c r="B107" s="56"/>
      <c r="D107" s="194"/>
      <c r="E107" s="195"/>
      <c r="F107" s="195"/>
      <c r="G107" s="195"/>
      <c r="H107" s="196"/>
    </row>
    <row r="108" spans="1:8" x14ac:dyDescent="0.25">
      <c r="A108" s="3" t="s">
        <v>5</v>
      </c>
      <c r="B108" s="56"/>
    </row>
    <row r="109" spans="1:8" x14ac:dyDescent="0.25">
      <c r="A109" s="3" t="s">
        <v>149</v>
      </c>
      <c r="B109" s="56"/>
    </row>
    <row r="110" spans="1:8" x14ac:dyDescent="0.25">
      <c r="A110" s="3" t="s">
        <v>150</v>
      </c>
      <c r="B110" s="56"/>
    </row>
    <row r="111" spans="1:8" ht="15.75" thickBot="1" x14ac:dyDescent="0.3">
      <c r="A111" s="8" t="s">
        <v>151</v>
      </c>
      <c r="B111" s="58"/>
    </row>
    <row r="112" spans="1:8" ht="15.75" thickBot="1" x14ac:dyDescent="0.3"/>
    <row r="113" spans="1:11" ht="15.75" thickBot="1" x14ac:dyDescent="0.3">
      <c r="A113" s="5" t="s">
        <v>50</v>
      </c>
      <c r="B113" s="6"/>
    </row>
    <row r="114" spans="1:11" x14ac:dyDescent="0.25">
      <c r="A114" s="3"/>
      <c r="B114" s="1" t="str">
        <f>+B2</f>
        <v>2018-19</v>
      </c>
      <c r="D114" s="121" t="s">
        <v>290</v>
      </c>
      <c r="E114" s="111"/>
      <c r="F114" s="111"/>
      <c r="G114" s="111"/>
      <c r="H114" s="111"/>
      <c r="I114" s="111"/>
      <c r="J114" s="111"/>
      <c r="K114" s="112"/>
    </row>
    <row r="115" spans="1:11" x14ac:dyDescent="0.25">
      <c r="A115" s="25" t="s">
        <v>254</v>
      </c>
      <c r="B115" s="60"/>
      <c r="D115" s="141" t="s">
        <v>289</v>
      </c>
      <c r="E115" s="73"/>
      <c r="F115" s="73"/>
      <c r="G115" s="73"/>
      <c r="H115" s="73"/>
      <c r="I115" s="73"/>
      <c r="J115" s="73"/>
      <c r="K115" s="120"/>
    </row>
    <row r="116" spans="1:11" ht="15.75" thickBot="1" x14ac:dyDescent="0.3">
      <c r="A116" s="8"/>
      <c r="B116" s="9"/>
      <c r="D116" s="123"/>
      <c r="E116" s="114"/>
      <c r="F116" s="114"/>
      <c r="G116" s="114"/>
      <c r="H116" s="114"/>
      <c r="I116" s="114"/>
      <c r="J116" s="114"/>
      <c r="K116" s="115"/>
    </row>
    <row r="117" spans="1:11" ht="15.75" thickBot="1" x14ac:dyDescent="0.3"/>
    <row r="118" spans="1:11" x14ac:dyDescent="0.25">
      <c r="A118" s="19" t="s">
        <v>156</v>
      </c>
      <c r="B118" s="21" t="str">
        <f>+B114</f>
        <v>2018-19</v>
      </c>
    </row>
    <row r="119" spans="1:11" x14ac:dyDescent="0.25">
      <c r="A119" s="3"/>
      <c r="B119" s="33"/>
    </row>
    <row r="120" spans="1:11" x14ac:dyDescent="0.25">
      <c r="A120" s="25" t="s">
        <v>250</v>
      </c>
      <c r="B120" s="33"/>
    </row>
    <row r="121" spans="1:11" x14ac:dyDescent="0.25">
      <c r="A121" s="45" t="s">
        <v>154</v>
      </c>
      <c r="B121" s="33"/>
    </row>
    <row r="122" spans="1:11" x14ac:dyDescent="0.25">
      <c r="A122" s="3" t="s">
        <v>152</v>
      </c>
      <c r="B122" s="56"/>
      <c r="C122" t="s">
        <v>255</v>
      </c>
    </row>
    <row r="123" spans="1:11" x14ac:dyDescent="0.25">
      <c r="A123" s="3" t="s">
        <v>153</v>
      </c>
      <c r="B123" s="56"/>
      <c r="C123" t="s">
        <v>256</v>
      </c>
    </row>
    <row r="124" spans="1:11" x14ac:dyDescent="0.25">
      <c r="A124" s="45" t="s">
        <v>155</v>
      </c>
      <c r="B124" s="33"/>
    </row>
    <row r="125" spans="1:11" x14ac:dyDescent="0.25">
      <c r="A125" s="13" t="s">
        <v>53</v>
      </c>
      <c r="B125" s="56"/>
      <c r="C125" t="s">
        <v>257</v>
      </c>
    </row>
    <row r="126" spans="1:11" ht="30" x14ac:dyDescent="0.25">
      <c r="A126" s="13" t="s">
        <v>54</v>
      </c>
      <c r="B126" s="56"/>
      <c r="C126" t="s">
        <v>291</v>
      </c>
    </row>
    <row r="127" spans="1:11" x14ac:dyDescent="0.25">
      <c r="A127" s="24"/>
      <c r="B127" s="33"/>
    </row>
    <row r="128" spans="1:11" ht="30.75" thickBot="1" x14ac:dyDescent="0.3">
      <c r="A128" s="14" t="s">
        <v>292</v>
      </c>
      <c r="B128" s="58"/>
      <c r="C128" t="s">
        <v>259</v>
      </c>
    </row>
    <row r="129" spans="1:8" ht="15.75" thickBot="1" x14ac:dyDescent="0.3"/>
    <row r="130" spans="1:8" x14ac:dyDescent="0.25">
      <c r="A130" s="19" t="s">
        <v>76</v>
      </c>
      <c r="B130" s="21" t="str">
        <f>+B118</f>
        <v>2018-19</v>
      </c>
    </row>
    <row r="131" spans="1:8" ht="15.75" thickBot="1" x14ac:dyDescent="0.3">
      <c r="A131" s="24" t="s">
        <v>79</v>
      </c>
    </row>
    <row r="132" spans="1:8" x14ac:dyDescent="0.25">
      <c r="A132" s="3" t="s">
        <v>77</v>
      </c>
      <c r="B132" s="56"/>
      <c r="D132" s="110" t="s">
        <v>264</v>
      </c>
      <c r="E132" s="111"/>
      <c r="F132" s="111"/>
      <c r="G132" s="112"/>
    </row>
    <row r="133" spans="1:8" ht="15.75" thickBot="1" x14ac:dyDescent="0.3">
      <c r="A133" s="3"/>
      <c r="B133" s="33"/>
      <c r="D133" s="113" t="s">
        <v>241</v>
      </c>
      <c r="E133" s="114"/>
      <c r="F133" s="114"/>
      <c r="G133" s="115"/>
    </row>
    <row r="134" spans="1:8" x14ac:dyDescent="0.25">
      <c r="A134" s="3" t="s">
        <v>78</v>
      </c>
      <c r="B134" s="56"/>
    </row>
    <row r="135" spans="1:8" ht="15.75" thickBot="1" x14ac:dyDescent="0.3">
      <c r="A135" s="8"/>
      <c r="B135" s="9"/>
    </row>
    <row r="138" spans="1:8" ht="15.75" thickBot="1" x14ac:dyDescent="0.3"/>
    <row r="139" spans="1:8" x14ac:dyDescent="0.25">
      <c r="A139" s="2" t="s">
        <v>42</v>
      </c>
      <c r="B139" s="20" t="str">
        <f>+B130</f>
        <v>2018-19</v>
      </c>
      <c r="D139" s="121" t="s">
        <v>205</v>
      </c>
      <c r="E139" s="111"/>
      <c r="F139" s="111"/>
      <c r="G139" s="111"/>
      <c r="H139" s="112"/>
    </row>
    <row r="140" spans="1:8" x14ac:dyDescent="0.25">
      <c r="A140" s="2" t="s">
        <v>43</v>
      </c>
      <c r="B140" s="2"/>
      <c r="D140" s="122" t="s">
        <v>206</v>
      </c>
      <c r="E140" s="73"/>
      <c r="F140" s="73"/>
      <c r="G140" s="73"/>
      <c r="H140" s="120"/>
    </row>
    <row r="141" spans="1:8" x14ac:dyDescent="0.25">
      <c r="A141" s="2" t="str">
        <f>+A45</f>
        <v>A2250.15</v>
      </c>
      <c r="B141" s="34">
        <f t="shared" ref="B141:B142" si="0">+B45</f>
        <v>0</v>
      </c>
      <c r="D141" s="122" t="s">
        <v>207</v>
      </c>
      <c r="E141" s="73"/>
      <c r="F141" s="73"/>
      <c r="G141" s="73"/>
      <c r="H141" s="120"/>
    </row>
    <row r="142" spans="1:8" ht="15.75" thickBot="1" x14ac:dyDescent="0.3">
      <c r="A142" s="2" t="str">
        <f>+A46</f>
        <v>A2250.16</v>
      </c>
      <c r="B142" s="34">
        <f t="shared" si="0"/>
        <v>0</v>
      </c>
      <c r="D142" s="123" t="s">
        <v>208</v>
      </c>
      <c r="E142" s="114"/>
      <c r="F142" s="114"/>
      <c r="G142" s="114"/>
      <c r="H142" s="115"/>
    </row>
    <row r="143" spans="1:8" ht="15.75" thickBot="1" x14ac:dyDescent="0.3">
      <c r="A143" s="2" t="s">
        <v>45</v>
      </c>
      <c r="B143" s="35">
        <f>SUM(B141:B142)</f>
        <v>0</v>
      </c>
    </row>
    <row r="144" spans="1:8" ht="15.75" thickTop="1" x14ac:dyDescent="0.25">
      <c r="A144" s="2"/>
      <c r="B144" s="34"/>
    </row>
    <row r="145" spans="1:2" x14ac:dyDescent="0.25">
      <c r="A145" s="2" t="s">
        <v>44</v>
      </c>
      <c r="B145" s="34"/>
    </row>
    <row r="146" spans="1:2" x14ac:dyDescent="0.25">
      <c r="A146" s="2" t="str">
        <f>+A3</f>
        <v>A1010.16</v>
      </c>
      <c r="B146" s="34">
        <f t="shared" ref="B146" si="1">+B3</f>
        <v>0</v>
      </c>
    </row>
    <row r="147" spans="1:2" x14ac:dyDescent="0.25">
      <c r="A147" s="2" t="str">
        <f t="shared" ref="A147:B162" si="2">+A4</f>
        <v>A1040.16</v>
      </c>
      <c r="B147" s="34">
        <f t="shared" si="2"/>
        <v>0</v>
      </c>
    </row>
    <row r="148" spans="1:2" x14ac:dyDescent="0.25">
      <c r="A148" s="2" t="str">
        <f t="shared" si="2"/>
        <v>A1060.16</v>
      </c>
      <c r="B148" s="34">
        <f t="shared" si="2"/>
        <v>0</v>
      </c>
    </row>
    <row r="149" spans="1:2" x14ac:dyDescent="0.25">
      <c r="A149" s="2" t="str">
        <f t="shared" si="2"/>
        <v>A1240.15</v>
      </c>
      <c r="B149" s="34">
        <f t="shared" si="2"/>
        <v>0</v>
      </c>
    </row>
    <row r="150" spans="1:2" x14ac:dyDescent="0.25">
      <c r="A150" s="2" t="str">
        <f t="shared" si="2"/>
        <v>A1240.16</v>
      </c>
      <c r="B150" s="34">
        <f t="shared" si="2"/>
        <v>0</v>
      </c>
    </row>
    <row r="151" spans="1:2" x14ac:dyDescent="0.25">
      <c r="A151" s="2" t="str">
        <f t="shared" si="2"/>
        <v>A1310.15</v>
      </c>
      <c r="B151" s="34">
        <f t="shared" si="2"/>
        <v>0</v>
      </c>
    </row>
    <row r="152" spans="1:2" x14ac:dyDescent="0.25">
      <c r="A152" s="2" t="str">
        <f t="shared" si="2"/>
        <v>A1310.16</v>
      </c>
      <c r="B152" s="34">
        <f t="shared" si="2"/>
        <v>0</v>
      </c>
    </row>
    <row r="153" spans="1:2" x14ac:dyDescent="0.25">
      <c r="A153" s="2" t="str">
        <f t="shared" si="2"/>
        <v>A1320.16</v>
      </c>
      <c r="B153" s="34">
        <f t="shared" si="2"/>
        <v>0</v>
      </c>
    </row>
    <row r="154" spans="1:2" x14ac:dyDescent="0.25">
      <c r="A154" s="2" t="str">
        <f t="shared" si="2"/>
        <v>A1325.16</v>
      </c>
      <c r="B154" s="34">
        <f t="shared" si="2"/>
        <v>0</v>
      </c>
    </row>
    <row r="155" spans="1:2" x14ac:dyDescent="0.25">
      <c r="A155" s="2" t="str">
        <f t="shared" si="2"/>
        <v>A1330.16</v>
      </c>
      <c r="B155" s="34">
        <f t="shared" si="2"/>
        <v>0</v>
      </c>
    </row>
    <row r="156" spans="1:2" x14ac:dyDescent="0.25">
      <c r="A156" s="2" t="str">
        <f t="shared" si="2"/>
        <v>A1345.15</v>
      </c>
      <c r="B156" s="34">
        <f t="shared" si="2"/>
        <v>0</v>
      </c>
    </row>
    <row r="157" spans="1:2" x14ac:dyDescent="0.25">
      <c r="A157" s="2" t="str">
        <f t="shared" si="2"/>
        <v>A1345.16</v>
      </c>
      <c r="B157" s="34">
        <f t="shared" si="2"/>
        <v>0</v>
      </c>
    </row>
    <row r="158" spans="1:2" x14ac:dyDescent="0.25">
      <c r="A158" s="2" t="str">
        <f t="shared" si="2"/>
        <v>A1420.16</v>
      </c>
      <c r="B158" s="34">
        <f t="shared" si="2"/>
        <v>0</v>
      </c>
    </row>
    <row r="159" spans="1:2" x14ac:dyDescent="0.25">
      <c r="A159" s="2" t="str">
        <f t="shared" si="2"/>
        <v>A1430.15</v>
      </c>
      <c r="B159" s="34">
        <f t="shared" si="2"/>
        <v>0</v>
      </c>
    </row>
    <row r="160" spans="1:2" x14ac:dyDescent="0.25">
      <c r="A160" s="2" t="str">
        <f t="shared" si="2"/>
        <v>A1430.16</v>
      </c>
      <c r="B160" s="34">
        <f t="shared" si="2"/>
        <v>0</v>
      </c>
    </row>
    <row r="161" spans="1:2" x14ac:dyDescent="0.25">
      <c r="A161" s="2" t="str">
        <f t="shared" si="2"/>
        <v>A1460.15</v>
      </c>
      <c r="B161" s="34">
        <f t="shared" si="2"/>
        <v>0</v>
      </c>
    </row>
    <row r="162" spans="1:2" x14ac:dyDescent="0.25">
      <c r="A162" s="2" t="str">
        <f t="shared" si="2"/>
        <v>A1460.16</v>
      </c>
      <c r="B162" s="34">
        <f t="shared" si="2"/>
        <v>0</v>
      </c>
    </row>
    <row r="163" spans="1:2" x14ac:dyDescent="0.25">
      <c r="A163" s="2" t="str">
        <f t="shared" ref="A163:B178" si="3">+A20</f>
        <v>A1480.15</v>
      </c>
      <c r="B163" s="34">
        <f t="shared" si="3"/>
        <v>0</v>
      </c>
    </row>
    <row r="164" spans="1:2" x14ac:dyDescent="0.25">
      <c r="A164" s="2" t="str">
        <f t="shared" si="3"/>
        <v>A1480.16</v>
      </c>
      <c r="B164" s="34">
        <f t="shared" si="3"/>
        <v>0</v>
      </c>
    </row>
    <row r="165" spans="1:2" x14ac:dyDescent="0.25">
      <c r="A165" s="2" t="str">
        <f t="shared" si="3"/>
        <v>A1620.16</v>
      </c>
      <c r="B165" s="34">
        <f t="shared" si="3"/>
        <v>0</v>
      </c>
    </row>
    <row r="166" spans="1:2" x14ac:dyDescent="0.25">
      <c r="A166" s="2" t="str">
        <f t="shared" si="3"/>
        <v>A1621.16</v>
      </c>
      <c r="B166" s="34">
        <f t="shared" si="3"/>
        <v>0</v>
      </c>
    </row>
    <row r="167" spans="1:2" x14ac:dyDescent="0.25">
      <c r="A167" s="2" t="str">
        <f t="shared" si="3"/>
        <v>A1660.16</v>
      </c>
      <c r="B167" s="34">
        <f t="shared" si="3"/>
        <v>0</v>
      </c>
    </row>
    <row r="168" spans="1:2" x14ac:dyDescent="0.25">
      <c r="A168" s="2" t="str">
        <f t="shared" si="3"/>
        <v>A1670.16</v>
      </c>
      <c r="B168" s="34">
        <f t="shared" si="3"/>
        <v>0</v>
      </c>
    </row>
    <row r="169" spans="1:2" x14ac:dyDescent="0.25">
      <c r="A169" s="2" t="str">
        <f t="shared" si="3"/>
        <v>A1680.16</v>
      </c>
      <c r="B169" s="34">
        <f t="shared" si="3"/>
        <v>0</v>
      </c>
    </row>
    <row r="170" spans="1:2" x14ac:dyDescent="0.25">
      <c r="A170" s="2" t="str">
        <f t="shared" si="3"/>
        <v>A1710.1</v>
      </c>
      <c r="B170" s="34">
        <f t="shared" si="3"/>
        <v>0</v>
      </c>
    </row>
    <row r="171" spans="1:2" x14ac:dyDescent="0.25">
      <c r="A171" s="2" t="str">
        <f t="shared" si="3"/>
        <v>A2010.15</v>
      </c>
      <c r="B171" s="34">
        <f t="shared" si="3"/>
        <v>0</v>
      </c>
    </row>
    <row r="172" spans="1:2" x14ac:dyDescent="0.25">
      <c r="A172" s="2" t="str">
        <f t="shared" si="3"/>
        <v>A2010.16</v>
      </c>
      <c r="B172" s="34">
        <f t="shared" si="3"/>
        <v>0</v>
      </c>
    </row>
    <row r="173" spans="1:2" x14ac:dyDescent="0.25">
      <c r="A173" s="2" t="str">
        <f t="shared" si="3"/>
        <v>A2020.15</v>
      </c>
      <c r="B173" s="34">
        <f t="shared" si="3"/>
        <v>0</v>
      </c>
    </row>
    <row r="174" spans="1:2" x14ac:dyDescent="0.25">
      <c r="A174" s="2" t="str">
        <f t="shared" si="3"/>
        <v>A2020.16</v>
      </c>
      <c r="B174" s="34">
        <f t="shared" si="3"/>
        <v>0</v>
      </c>
    </row>
    <row r="175" spans="1:2" x14ac:dyDescent="0.25">
      <c r="A175" s="2" t="str">
        <f t="shared" si="3"/>
        <v>A2040.15</v>
      </c>
      <c r="B175" s="34">
        <f t="shared" si="3"/>
        <v>0</v>
      </c>
    </row>
    <row r="176" spans="1:2" x14ac:dyDescent="0.25">
      <c r="A176" s="2" t="str">
        <f t="shared" si="3"/>
        <v>A2040.16</v>
      </c>
      <c r="B176" s="34">
        <f t="shared" si="3"/>
        <v>0</v>
      </c>
    </row>
    <row r="177" spans="1:2" x14ac:dyDescent="0.25">
      <c r="A177" s="2" t="str">
        <f t="shared" si="3"/>
        <v>A2060.15</v>
      </c>
      <c r="B177" s="34">
        <f t="shared" si="3"/>
        <v>0</v>
      </c>
    </row>
    <row r="178" spans="1:2" x14ac:dyDescent="0.25">
      <c r="A178" s="2" t="str">
        <f t="shared" si="3"/>
        <v>A2060.16</v>
      </c>
      <c r="B178" s="34">
        <f t="shared" si="3"/>
        <v>0</v>
      </c>
    </row>
    <row r="179" spans="1:2" x14ac:dyDescent="0.25">
      <c r="A179" s="2" t="str">
        <f t="shared" ref="A179:B189" si="4">+A36</f>
        <v>A2070.15</v>
      </c>
      <c r="B179" s="34">
        <f t="shared" si="4"/>
        <v>0</v>
      </c>
    </row>
    <row r="180" spans="1:2" x14ac:dyDescent="0.25">
      <c r="A180" s="2" t="str">
        <f t="shared" si="4"/>
        <v>A2070.16</v>
      </c>
      <c r="B180" s="34">
        <f t="shared" si="4"/>
        <v>0</v>
      </c>
    </row>
    <row r="181" spans="1:2" x14ac:dyDescent="0.25">
      <c r="A181" s="2" t="str">
        <f t="shared" si="4"/>
        <v>A2110.10</v>
      </c>
      <c r="B181" s="34">
        <f t="shared" si="4"/>
        <v>0</v>
      </c>
    </row>
    <row r="182" spans="1:2" x14ac:dyDescent="0.25">
      <c r="A182" s="2" t="str">
        <f t="shared" si="4"/>
        <v>A2110.11</v>
      </c>
      <c r="B182" s="34">
        <f t="shared" si="4"/>
        <v>0</v>
      </c>
    </row>
    <row r="183" spans="1:2" x14ac:dyDescent="0.25">
      <c r="A183" s="2" t="str">
        <f t="shared" si="4"/>
        <v>A2110.12 (K-3)</v>
      </c>
      <c r="B183" s="34">
        <f t="shared" si="4"/>
        <v>0</v>
      </c>
    </row>
    <row r="184" spans="1:2" x14ac:dyDescent="0.25">
      <c r="A184" s="2" t="str">
        <f t="shared" si="4"/>
        <v>A2110.12 (4-6)</v>
      </c>
      <c r="B184" s="34">
        <f t="shared" si="4"/>
        <v>0</v>
      </c>
    </row>
    <row r="185" spans="1:2" x14ac:dyDescent="0.25">
      <c r="A185" s="2" t="str">
        <f t="shared" si="4"/>
        <v>A2110.13</v>
      </c>
      <c r="B185" s="34">
        <f t="shared" si="4"/>
        <v>0</v>
      </c>
    </row>
    <row r="186" spans="1:2" x14ac:dyDescent="0.25">
      <c r="A186" s="2" t="str">
        <f t="shared" si="4"/>
        <v>A2110.14</v>
      </c>
      <c r="B186" s="34">
        <f t="shared" si="4"/>
        <v>0</v>
      </c>
    </row>
    <row r="187" spans="1:2" x14ac:dyDescent="0.25">
      <c r="A187" s="2" t="str">
        <f t="shared" si="4"/>
        <v>A2110.16</v>
      </c>
      <c r="B187" s="34">
        <f t="shared" si="4"/>
        <v>0</v>
      </c>
    </row>
    <row r="188" spans="1:2" x14ac:dyDescent="0.25">
      <c r="A188" s="2" t="str">
        <f t="shared" si="4"/>
        <v>A2250.15</v>
      </c>
      <c r="B188" s="34">
        <f t="shared" si="4"/>
        <v>0</v>
      </c>
    </row>
    <row r="189" spans="1:2" x14ac:dyDescent="0.25">
      <c r="A189" s="2" t="str">
        <f t="shared" si="4"/>
        <v>A2250.16</v>
      </c>
      <c r="B189" s="34">
        <f t="shared" si="4"/>
        <v>0</v>
      </c>
    </row>
    <row r="190" spans="1:2" x14ac:dyDescent="0.25">
      <c r="A190" s="2" t="str">
        <f t="shared" ref="A190:B205" si="5">+A55</f>
        <v>A2280.15</v>
      </c>
      <c r="B190" s="34">
        <f t="shared" si="5"/>
        <v>0</v>
      </c>
    </row>
    <row r="191" spans="1:2" x14ac:dyDescent="0.25">
      <c r="A191" s="2" t="str">
        <f t="shared" si="5"/>
        <v>A2280.16</v>
      </c>
      <c r="B191" s="34">
        <f t="shared" si="5"/>
        <v>0</v>
      </c>
    </row>
    <row r="192" spans="1:2" x14ac:dyDescent="0.25">
      <c r="A192" s="2" t="str">
        <f t="shared" si="5"/>
        <v>A2330.15</v>
      </c>
      <c r="B192" s="34">
        <f t="shared" si="5"/>
        <v>0</v>
      </c>
    </row>
    <row r="193" spans="1:2" x14ac:dyDescent="0.25">
      <c r="A193" s="2" t="str">
        <f t="shared" si="5"/>
        <v>A2330.16</v>
      </c>
      <c r="B193" s="34">
        <f t="shared" si="5"/>
        <v>0</v>
      </c>
    </row>
    <row r="194" spans="1:2" x14ac:dyDescent="0.25">
      <c r="A194" s="2" t="str">
        <f t="shared" si="5"/>
        <v>A2610.15</v>
      </c>
      <c r="B194" s="34">
        <f t="shared" si="5"/>
        <v>0</v>
      </c>
    </row>
    <row r="195" spans="1:2" x14ac:dyDescent="0.25">
      <c r="A195" s="2" t="str">
        <f t="shared" si="5"/>
        <v>A2610.16</v>
      </c>
      <c r="B195" s="34">
        <f t="shared" si="5"/>
        <v>0</v>
      </c>
    </row>
    <row r="196" spans="1:2" x14ac:dyDescent="0.25">
      <c r="A196" s="2" t="str">
        <f t="shared" si="5"/>
        <v>A2620.15</v>
      </c>
      <c r="B196" s="34">
        <f t="shared" si="5"/>
        <v>0</v>
      </c>
    </row>
    <row r="197" spans="1:2" x14ac:dyDescent="0.25">
      <c r="A197" s="2" t="str">
        <f t="shared" si="5"/>
        <v>A2620.16</v>
      </c>
      <c r="B197" s="34">
        <f t="shared" si="5"/>
        <v>0</v>
      </c>
    </row>
    <row r="198" spans="1:2" x14ac:dyDescent="0.25">
      <c r="A198" s="2" t="str">
        <f t="shared" si="5"/>
        <v>A2630.15</v>
      </c>
      <c r="B198" s="34">
        <f t="shared" si="5"/>
        <v>0</v>
      </c>
    </row>
    <row r="199" spans="1:2" x14ac:dyDescent="0.25">
      <c r="A199" s="2" t="str">
        <f t="shared" si="5"/>
        <v>A2630.16</v>
      </c>
      <c r="B199" s="34">
        <f t="shared" si="5"/>
        <v>0</v>
      </c>
    </row>
    <row r="200" spans="1:2" x14ac:dyDescent="0.25">
      <c r="A200" s="2" t="str">
        <f t="shared" si="5"/>
        <v>A2805.15</v>
      </c>
      <c r="B200" s="34">
        <f t="shared" si="5"/>
        <v>0</v>
      </c>
    </row>
    <row r="201" spans="1:2" x14ac:dyDescent="0.25">
      <c r="A201" s="2" t="str">
        <f t="shared" si="5"/>
        <v>A2805.16</v>
      </c>
      <c r="B201" s="34">
        <f t="shared" si="5"/>
        <v>0</v>
      </c>
    </row>
    <row r="202" spans="1:2" x14ac:dyDescent="0.25">
      <c r="A202" s="2" t="str">
        <f t="shared" si="5"/>
        <v>A2810.15</v>
      </c>
      <c r="B202" s="34">
        <f t="shared" si="5"/>
        <v>0</v>
      </c>
    </row>
    <row r="203" spans="1:2" x14ac:dyDescent="0.25">
      <c r="A203" s="2" t="str">
        <f t="shared" si="5"/>
        <v>A2810.16</v>
      </c>
      <c r="B203" s="34">
        <f t="shared" si="5"/>
        <v>0</v>
      </c>
    </row>
    <row r="204" spans="1:2" x14ac:dyDescent="0.25">
      <c r="A204" s="2" t="str">
        <f t="shared" si="5"/>
        <v>A2815.15</v>
      </c>
      <c r="B204" s="34">
        <f t="shared" si="5"/>
        <v>0</v>
      </c>
    </row>
    <row r="205" spans="1:2" x14ac:dyDescent="0.25">
      <c r="A205" s="2" t="str">
        <f t="shared" si="5"/>
        <v>A2815.16</v>
      </c>
      <c r="B205" s="34">
        <f t="shared" si="5"/>
        <v>0</v>
      </c>
    </row>
    <row r="206" spans="1:2" x14ac:dyDescent="0.25">
      <c r="A206" s="2" t="str">
        <f t="shared" ref="A206:B221" si="6">+A71</f>
        <v>A2820.15</v>
      </c>
      <c r="B206" s="34">
        <f t="shared" si="6"/>
        <v>0</v>
      </c>
    </row>
    <row r="207" spans="1:2" x14ac:dyDescent="0.25">
      <c r="A207" s="2" t="str">
        <f t="shared" si="6"/>
        <v>A2820.16</v>
      </c>
      <c r="B207" s="34">
        <f t="shared" si="6"/>
        <v>0</v>
      </c>
    </row>
    <row r="208" spans="1:2" x14ac:dyDescent="0.25">
      <c r="A208" s="2" t="str">
        <f t="shared" si="6"/>
        <v>A2825.15</v>
      </c>
      <c r="B208" s="34">
        <f t="shared" si="6"/>
        <v>0</v>
      </c>
    </row>
    <row r="209" spans="1:2" x14ac:dyDescent="0.25">
      <c r="A209" s="2" t="str">
        <f t="shared" si="6"/>
        <v>A2825.16</v>
      </c>
      <c r="B209" s="34">
        <f t="shared" si="6"/>
        <v>0</v>
      </c>
    </row>
    <row r="210" spans="1:2" x14ac:dyDescent="0.25">
      <c r="A210" s="2" t="str">
        <f t="shared" si="6"/>
        <v>A2830.15</v>
      </c>
      <c r="B210" s="34">
        <f t="shared" si="6"/>
        <v>0</v>
      </c>
    </row>
    <row r="211" spans="1:2" x14ac:dyDescent="0.25">
      <c r="A211" s="2" t="str">
        <f t="shared" si="6"/>
        <v>A2830.16</v>
      </c>
      <c r="B211" s="34">
        <f t="shared" si="6"/>
        <v>0</v>
      </c>
    </row>
    <row r="212" spans="1:2" x14ac:dyDescent="0.25">
      <c r="A212" s="2" t="str">
        <f t="shared" si="6"/>
        <v>A2850.15</v>
      </c>
      <c r="B212" s="34">
        <f t="shared" si="6"/>
        <v>0</v>
      </c>
    </row>
    <row r="213" spans="1:2" x14ac:dyDescent="0.25">
      <c r="A213" s="2" t="str">
        <f t="shared" si="6"/>
        <v>A2850.16</v>
      </c>
      <c r="B213" s="34">
        <f t="shared" si="6"/>
        <v>0</v>
      </c>
    </row>
    <row r="214" spans="1:2" x14ac:dyDescent="0.25">
      <c r="A214" s="2" t="str">
        <f t="shared" si="6"/>
        <v>A2855.15</v>
      </c>
      <c r="B214" s="34">
        <f t="shared" si="6"/>
        <v>0</v>
      </c>
    </row>
    <row r="215" spans="1:2" x14ac:dyDescent="0.25">
      <c r="A215" s="2" t="str">
        <f t="shared" si="6"/>
        <v>A2855.16</v>
      </c>
      <c r="B215" s="34">
        <f t="shared" si="6"/>
        <v>0</v>
      </c>
    </row>
    <row r="216" spans="1:2" x14ac:dyDescent="0.25">
      <c r="A216" s="2" t="str">
        <f t="shared" si="6"/>
        <v>A2870.16</v>
      </c>
      <c r="B216" s="34">
        <f t="shared" si="6"/>
        <v>0</v>
      </c>
    </row>
    <row r="217" spans="1:2" x14ac:dyDescent="0.25">
      <c r="A217" s="2" t="str">
        <f t="shared" si="6"/>
        <v>A5510.15</v>
      </c>
      <c r="B217" s="34">
        <f t="shared" si="6"/>
        <v>0</v>
      </c>
    </row>
    <row r="218" spans="1:2" x14ac:dyDescent="0.25">
      <c r="A218" s="2" t="str">
        <f t="shared" si="6"/>
        <v>A5510.16 (Excluding Trans Supv Office)</v>
      </c>
      <c r="B218" s="34">
        <f t="shared" si="6"/>
        <v>0</v>
      </c>
    </row>
    <row r="219" spans="1:2" x14ac:dyDescent="0.25">
      <c r="A219" s="2" t="str">
        <f t="shared" si="6"/>
        <v>A5510.16 (Trans Supv Office)</v>
      </c>
      <c r="B219" s="34">
        <f t="shared" si="6"/>
        <v>0</v>
      </c>
    </row>
    <row r="220" spans="1:2" x14ac:dyDescent="0.25">
      <c r="A220" s="2" t="str">
        <f t="shared" si="6"/>
        <v>A5530.16</v>
      </c>
      <c r="B220" s="34">
        <f t="shared" si="6"/>
        <v>0</v>
      </c>
    </row>
    <row r="221" spans="1:2" x14ac:dyDescent="0.25">
      <c r="A221" s="2" t="str">
        <f t="shared" si="6"/>
        <v>A7140.15</v>
      </c>
      <c r="B221" s="34">
        <f t="shared" si="6"/>
        <v>0</v>
      </c>
    </row>
    <row r="222" spans="1:2" x14ac:dyDescent="0.25">
      <c r="A222" s="2" t="str">
        <f t="shared" ref="A222:B227" si="7">+A87</f>
        <v>A7140.16</v>
      </c>
      <c r="B222" s="34">
        <f t="shared" si="7"/>
        <v>0</v>
      </c>
    </row>
    <row r="223" spans="1:2" x14ac:dyDescent="0.25">
      <c r="A223" s="2" t="str">
        <f t="shared" si="7"/>
        <v>A7310.15</v>
      </c>
      <c r="B223" s="34">
        <f t="shared" si="7"/>
        <v>0</v>
      </c>
    </row>
    <row r="224" spans="1:2" x14ac:dyDescent="0.25">
      <c r="A224" s="2" t="str">
        <f t="shared" si="7"/>
        <v>A7310.16</v>
      </c>
      <c r="B224" s="34">
        <f t="shared" si="7"/>
        <v>0</v>
      </c>
    </row>
    <row r="225" spans="1:2" x14ac:dyDescent="0.25">
      <c r="A225" s="2" t="str">
        <f t="shared" si="7"/>
        <v>A8060.15</v>
      </c>
      <c r="B225" s="34">
        <f t="shared" si="7"/>
        <v>0</v>
      </c>
    </row>
    <row r="226" spans="1:2" x14ac:dyDescent="0.25">
      <c r="A226" s="2" t="str">
        <f t="shared" si="7"/>
        <v>A8060.16</v>
      </c>
      <c r="B226" s="34">
        <f t="shared" si="7"/>
        <v>0</v>
      </c>
    </row>
    <row r="227" spans="1:2" x14ac:dyDescent="0.25">
      <c r="A227" s="2" t="str">
        <f t="shared" si="7"/>
        <v>A8070.16</v>
      </c>
      <c r="B227" s="34">
        <f t="shared" si="7"/>
        <v>0</v>
      </c>
    </row>
    <row r="228" spans="1:2" x14ac:dyDescent="0.25">
      <c r="A228" s="2"/>
      <c r="B228" s="34"/>
    </row>
    <row r="229" spans="1:2" ht="15.75" thickBot="1" x14ac:dyDescent="0.3">
      <c r="A229" s="2" t="s">
        <v>158</v>
      </c>
      <c r="B229" s="35">
        <f>SUM(B146:B228)</f>
        <v>0</v>
      </c>
    </row>
    <row r="230" spans="1:2" ht="15.75" thickTop="1" x14ac:dyDescent="0.25">
      <c r="A230" s="2"/>
      <c r="B230" s="46"/>
    </row>
    <row r="231" spans="1:2" ht="30" x14ac:dyDescent="0.25">
      <c r="A231" s="11" t="s">
        <v>83</v>
      </c>
      <c r="B231" s="20" t="str">
        <f>+B139</f>
        <v>2018-19</v>
      </c>
    </row>
    <row r="232" spans="1:2" x14ac:dyDescent="0.25">
      <c r="A232" s="2" t="s">
        <v>45</v>
      </c>
      <c r="B232" s="34">
        <f>+B143</f>
        <v>0</v>
      </c>
    </row>
    <row r="233" spans="1:2" x14ac:dyDescent="0.25">
      <c r="A233" s="2" t="s">
        <v>46</v>
      </c>
      <c r="B233" s="34">
        <f>+B229</f>
        <v>0</v>
      </c>
    </row>
    <row r="234" spans="1:2" x14ac:dyDescent="0.25">
      <c r="A234" s="2" t="s">
        <v>159</v>
      </c>
      <c r="B234" s="10" t="e">
        <f>+ROUND((B232/B233),4)</f>
        <v>#DIV/0!</v>
      </c>
    </row>
    <row r="235" spans="1:2" x14ac:dyDescent="0.25">
      <c r="A235" s="2"/>
      <c r="B235" s="2"/>
    </row>
    <row r="236" spans="1:2" x14ac:dyDescent="0.25">
      <c r="A236" s="2" t="s">
        <v>47</v>
      </c>
      <c r="B236" s="2"/>
    </row>
    <row r="237" spans="1:2" x14ac:dyDescent="0.25">
      <c r="A237" s="2" t="str">
        <f>+A93</f>
        <v>AT9098.0 (Line 357)</v>
      </c>
      <c r="B237" s="34">
        <f t="shared" ref="B237" si="8">+B93</f>
        <v>0</v>
      </c>
    </row>
    <row r="238" spans="1:2" x14ac:dyDescent="0.25">
      <c r="A238" s="2"/>
      <c r="B238" s="34"/>
    </row>
    <row r="239" spans="1:2" x14ac:dyDescent="0.25">
      <c r="A239" s="2" t="s">
        <v>159</v>
      </c>
      <c r="B239" s="34" t="e">
        <f>B234*B237</f>
        <v>#DIV/0!</v>
      </c>
    </row>
    <row r="240" spans="1:2" x14ac:dyDescent="0.25">
      <c r="A240" s="2"/>
      <c r="B240" s="46"/>
    </row>
    <row r="241" spans="1:9" ht="9" customHeight="1" thickBot="1" x14ac:dyDescent="0.3">
      <c r="A241" s="2"/>
      <c r="B241" s="2"/>
    </row>
    <row r="242" spans="1:9" ht="42.75" customHeight="1" thickBot="1" x14ac:dyDescent="0.4">
      <c r="A242" s="43" t="s">
        <v>51</v>
      </c>
      <c r="B242" s="106" t="s">
        <v>1690</v>
      </c>
      <c r="D242" s="200" t="s">
        <v>247</v>
      </c>
      <c r="E242" s="201"/>
      <c r="F242" s="201"/>
      <c r="G242" s="201"/>
      <c r="H242" s="201"/>
      <c r="I242" s="202"/>
    </row>
    <row r="243" spans="1:9" x14ac:dyDescent="0.25">
      <c r="A243" s="16" t="s">
        <v>57</v>
      </c>
      <c r="B243" s="22" t="str">
        <f>+B231</f>
        <v>2018-19</v>
      </c>
    </row>
    <row r="244" spans="1:9" x14ac:dyDescent="0.25">
      <c r="A244" s="12" t="s">
        <v>48</v>
      </c>
      <c r="B244" s="12"/>
      <c r="C244" s="26" t="s">
        <v>1691</v>
      </c>
    </row>
    <row r="245" spans="1:9" x14ac:dyDescent="0.25">
      <c r="A245" s="12" t="s">
        <v>74</v>
      </c>
      <c r="B245" s="36" t="e">
        <f>+B239</f>
        <v>#DIV/0!</v>
      </c>
      <c r="C245" s="50" t="s">
        <v>181</v>
      </c>
      <c r="D245" s="50"/>
    </row>
    <row r="246" spans="1:9" x14ac:dyDescent="0.25">
      <c r="A246" s="12" t="s">
        <v>41</v>
      </c>
      <c r="B246" s="36"/>
      <c r="C246" s="50"/>
      <c r="D246" s="50"/>
    </row>
    <row r="247" spans="1:9" x14ac:dyDescent="0.25">
      <c r="A247" s="12" t="str">
        <f t="shared" ref="A247:B256" si="9">+A45</f>
        <v>A2250.15</v>
      </c>
      <c r="B247" s="36">
        <f t="shared" si="9"/>
        <v>0</v>
      </c>
      <c r="C247" s="50" t="s">
        <v>160</v>
      </c>
      <c r="D247" s="50"/>
    </row>
    <row r="248" spans="1:9" x14ac:dyDescent="0.25">
      <c r="A248" s="12" t="str">
        <f t="shared" si="9"/>
        <v>A2250.16</v>
      </c>
      <c r="B248" s="36">
        <f t="shared" si="9"/>
        <v>0</v>
      </c>
      <c r="C248" s="50" t="s">
        <v>161</v>
      </c>
      <c r="D248" s="50"/>
    </row>
    <row r="249" spans="1:9" x14ac:dyDescent="0.25">
      <c r="A249" s="12" t="str">
        <f t="shared" si="9"/>
        <v>A2250.2</v>
      </c>
      <c r="B249" s="36">
        <f t="shared" si="9"/>
        <v>0</v>
      </c>
      <c r="C249" s="50" t="s">
        <v>162</v>
      </c>
      <c r="D249" s="50"/>
    </row>
    <row r="250" spans="1:9" x14ac:dyDescent="0.25">
      <c r="A250" s="12" t="str">
        <f t="shared" si="9"/>
        <v>A2250.4</v>
      </c>
      <c r="B250" s="36">
        <f t="shared" si="9"/>
        <v>0</v>
      </c>
      <c r="C250" s="50" t="s">
        <v>163</v>
      </c>
      <c r="D250" s="50"/>
    </row>
    <row r="251" spans="1:9" x14ac:dyDescent="0.25">
      <c r="A251" s="12" t="str">
        <f t="shared" si="9"/>
        <v>A2250.45</v>
      </c>
      <c r="B251" s="36">
        <f t="shared" si="9"/>
        <v>0</v>
      </c>
      <c r="C251" s="50" t="s">
        <v>164</v>
      </c>
      <c r="D251" s="50"/>
    </row>
    <row r="252" spans="1:9" x14ac:dyDescent="0.25">
      <c r="A252" s="12" t="str">
        <f t="shared" si="9"/>
        <v>A2250.471</v>
      </c>
      <c r="B252" s="36">
        <f t="shared" si="9"/>
        <v>0</v>
      </c>
      <c r="C252" s="50" t="s">
        <v>165</v>
      </c>
      <c r="D252" s="50"/>
    </row>
    <row r="253" spans="1:9" x14ac:dyDescent="0.25">
      <c r="A253" s="12" t="str">
        <f t="shared" si="9"/>
        <v>A2250.472</v>
      </c>
      <c r="B253" s="36">
        <f t="shared" si="9"/>
        <v>0</v>
      </c>
      <c r="C253" s="50" t="s">
        <v>166</v>
      </c>
      <c r="D253" s="50"/>
    </row>
    <row r="254" spans="1:9" x14ac:dyDescent="0.25">
      <c r="A254" s="12" t="str">
        <f t="shared" si="9"/>
        <v>A2250.473</v>
      </c>
      <c r="B254" s="36">
        <f t="shared" si="9"/>
        <v>0</v>
      </c>
      <c r="C254" s="50" t="s">
        <v>167</v>
      </c>
      <c r="D254" s="50"/>
    </row>
    <row r="255" spans="1:9" x14ac:dyDescent="0.25">
      <c r="A255" s="12" t="str">
        <f t="shared" si="9"/>
        <v>A2250.48</v>
      </c>
      <c r="B255" s="36">
        <f t="shared" si="9"/>
        <v>0</v>
      </c>
      <c r="C255" s="50" t="s">
        <v>168</v>
      </c>
      <c r="D255" s="50"/>
    </row>
    <row r="256" spans="1:9" x14ac:dyDescent="0.25">
      <c r="A256" s="12" t="str">
        <f t="shared" si="9"/>
        <v>A2250.49</v>
      </c>
      <c r="B256" s="36">
        <f t="shared" si="9"/>
        <v>0</v>
      </c>
      <c r="C256" s="50" t="s">
        <v>169</v>
      </c>
      <c r="D256" s="50"/>
    </row>
    <row r="257" spans="1:4" x14ac:dyDescent="0.25">
      <c r="A257" s="12" t="str">
        <f t="shared" ref="A257:B272" si="10">+A94</f>
        <v>F2253.15</v>
      </c>
      <c r="B257" s="36">
        <f t="shared" si="10"/>
        <v>0</v>
      </c>
      <c r="C257" s="50" t="s">
        <v>170</v>
      </c>
      <c r="D257" s="50"/>
    </row>
    <row r="258" spans="1:4" x14ac:dyDescent="0.25">
      <c r="A258" s="12" t="str">
        <f t="shared" si="10"/>
        <v>F2253.16</v>
      </c>
      <c r="B258" s="36">
        <f t="shared" si="10"/>
        <v>0</v>
      </c>
      <c r="C258" s="50" t="s">
        <v>171</v>
      </c>
      <c r="D258" s="50"/>
    </row>
    <row r="259" spans="1:4" x14ac:dyDescent="0.25">
      <c r="A259" s="12" t="str">
        <f t="shared" si="10"/>
        <v>F2253.2</v>
      </c>
      <c r="B259" s="36">
        <f t="shared" si="10"/>
        <v>0</v>
      </c>
      <c r="C259" s="50" t="s">
        <v>172</v>
      </c>
      <c r="D259" s="50"/>
    </row>
    <row r="260" spans="1:4" x14ac:dyDescent="0.25">
      <c r="A260" s="12" t="str">
        <f t="shared" si="10"/>
        <v>F2253.4</v>
      </c>
      <c r="B260" s="36">
        <f t="shared" si="10"/>
        <v>0</v>
      </c>
      <c r="C260" s="50" t="s">
        <v>173</v>
      </c>
      <c r="D260" s="50"/>
    </row>
    <row r="261" spans="1:4" x14ac:dyDescent="0.25">
      <c r="A261" s="12" t="str">
        <f t="shared" si="10"/>
        <v>F2253.45</v>
      </c>
      <c r="B261" s="36">
        <f t="shared" si="10"/>
        <v>0</v>
      </c>
      <c r="C261" s="50" t="s">
        <v>174</v>
      </c>
      <c r="D261" s="50"/>
    </row>
    <row r="262" spans="1:4" x14ac:dyDescent="0.25">
      <c r="A262" s="12" t="str">
        <f t="shared" si="10"/>
        <v>F2253.471</v>
      </c>
      <c r="B262" s="36">
        <f t="shared" si="10"/>
        <v>0</v>
      </c>
      <c r="C262" s="50" t="s">
        <v>175</v>
      </c>
      <c r="D262" s="50"/>
    </row>
    <row r="263" spans="1:4" x14ac:dyDescent="0.25">
      <c r="A263" s="12" t="str">
        <f t="shared" si="10"/>
        <v>F2253.472</v>
      </c>
      <c r="B263" s="36">
        <f t="shared" si="10"/>
        <v>0</v>
      </c>
      <c r="C263" s="50" t="s">
        <v>176</v>
      </c>
      <c r="D263" s="50"/>
    </row>
    <row r="264" spans="1:4" x14ac:dyDescent="0.25">
      <c r="A264" s="12" t="str">
        <f t="shared" si="10"/>
        <v>F2253.48</v>
      </c>
      <c r="B264" s="36">
        <f t="shared" si="10"/>
        <v>0</v>
      </c>
      <c r="C264" s="50" t="s">
        <v>177</v>
      </c>
      <c r="D264" s="50"/>
    </row>
    <row r="265" spans="1:4" x14ac:dyDescent="0.25">
      <c r="A265" s="12" t="str">
        <f t="shared" si="10"/>
        <v>F2253.49</v>
      </c>
      <c r="B265" s="36">
        <f t="shared" si="10"/>
        <v>0</v>
      </c>
      <c r="C265" s="50" t="s">
        <v>178</v>
      </c>
      <c r="D265" s="50"/>
    </row>
    <row r="266" spans="1:4" x14ac:dyDescent="0.25">
      <c r="A266" s="12" t="str">
        <f t="shared" si="10"/>
        <v>F2253.8</v>
      </c>
      <c r="B266" s="36">
        <f t="shared" si="10"/>
        <v>0</v>
      </c>
      <c r="C266" s="50" t="s">
        <v>179</v>
      </c>
      <c r="D266" s="50"/>
    </row>
    <row r="267" spans="1:4" x14ac:dyDescent="0.25">
      <c r="A267" s="12" t="str">
        <f t="shared" si="10"/>
        <v>F5511.16 (Excluding Trans Supv Office)</v>
      </c>
      <c r="B267" s="36">
        <f t="shared" si="10"/>
        <v>0</v>
      </c>
      <c r="C267" s="50" t="s">
        <v>180</v>
      </c>
      <c r="D267" s="50"/>
    </row>
    <row r="268" spans="1:4" x14ac:dyDescent="0.25">
      <c r="A268" s="12" t="str">
        <f t="shared" si="10"/>
        <v>F5511.16 (Trans Supervisor Office)</v>
      </c>
      <c r="B268" s="36">
        <f t="shared" si="10"/>
        <v>0</v>
      </c>
      <c r="C268" s="50" t="s">
        <v>180</v>
      </c>
      <c r="D268" s="50"/>
    </row>
    <row r="269" spans="1:4" x14ac:dyDescent="0.25">
      <c r="A269" s="12" t="str">
        <f t="shared" si="10"/>
        <v>F5511.4</v>
      </c>
      <c r="B269" s="36">
        <f t="shared" si="10"/>
        <v>0</v>
      </c>
      <c r="C269" s="50" t="s">
        <v>182</v>
      </c>
      <c r="D269" s="50"/>
    </row>
    <row r="270" spans="1:4" x14ac:dyDescent="0.25">
      <c r="A270" s="12" t="str">
        <f t="shared" si="10"/>
        <v>F5511.45</v>
      </c>
      <c r="B270" s="36">
        <f t="shared" si="10"/>
        <v>0</v>
      </c>
      <c r="C270" s="50" t="s">
        <v>183</v>
      </c>
      <c r="D270" s="50"/>
    </row>
    <row r="271" spans="1:4" x14ac:dyDescent="0.25">
      <c r="A271" s="12" t="str">
        <f t="shared" si="10"/>
        <v>F5511.8</v>
      </c>
      <c r="B271" s="36">
        <f t="shared" si="10"/>
        <v>0</v>
      </c>
      <c r="C271" s="50" t="s">
        <v>184</v>
      </c>
      <c r="D271" s="50"/>
    </row>
    <row r="272" spans="1:4" x14ac:dyDescent="0.25">
      <c r="A272" s="12" t="str">
        <f t="shared" si="10"/>
        <v>F5541.4</v>
      </c>
      <c r="B272" s="36">
        <f t="shared" si="10"/>
        <v>0</v>
      </c>
      <c r="C272" s="50" t="s">
        <v>185</v>
      </c>
      <c r="D272" s="50"/>
    </row>
    <row r="273" spans="1:9" x14ac:dyDescent="0.25">
      <c r="A273" s="12" t="str">
        <f t="shared" ref="A273:B274" si="11">+A110</f>
        <v>F5551.4</v>
      </c>
      <c r="B273" s="36">
        <f t="shared" si="11"/>
        <v>0</v>
      </c>
      <c r="C273" s="50" t="s">
        <v>186</v>
      </c>
      <c r="D273" s="50"/>
    </row>
    <row r="274" spans="1:9" ht="15.6" customHeight="1" x14ac:dyDescent="0.25">
      <c r="A274" s="12" t="str">
        <f t="shared" si="11"/>
        <v>F5582.49</v>
      </c>
      <c r="B274" s="36">
        <f t="shared" si="11"/>
        <v>0</v>
      </c>
      <c r="C274" s="50" t="s">
        <v>187</v>
      </c>
      <c r="D274" s="50"/>
    </row>
    <row r="275" spans="1:9" ht="15.6" customHeight="1" thickBot="1" x14ac:dyDescent="0.3">
      <c r="A275" s="12"/>
      <c r="B275" s="36"/>
      <c r="C275" s="50"/>
      <c r="D275" s="50"/>
    </row>
    <row r="276" spans="1:9" ht="27" customHeight="1" thickBot="1" x14ac:dyDescent="0.3">
      <c r="A276" s="18" t="s">
        <v>63</v>
      </c>
      <c r="B276" s="78" t="e">
        <f>SUM(B244:B275)</f>
        <v>#DIV/0!</v>
      </c>
      <c r="C276" s="203" t="s">
        <v>297</v>
      </c>
      <c r="D276" s="204"/>
      <c r="E276" s="204"/>
      <c r="F276" s="204"/>
      <c r="G276" s="204"/>
      <c r="H276" s="204"/>
      <c r="I276" s="205"/>
    </row>
    <row r="277" spans="1:9" ht="53.25" customHeight="1" thickBot="1" x14ac:dyDescent="0.35">
      <c r="A277" s="12"/>
      <c r="B277" s="105" t="s">
        <v>1692</v>
      </c>
      <c r="C277" s="197" t="s">
        <v>1693</v>
      </c>
      <c r="D277" s="198"/>
      <c r="E277" s="198"/>
      <c r="F277" s="198"/>
      <c r="G277" s="198"/>
      <c r="H277" s="199"/>
    </row>
    <row r="278" spans="1:9" x14ac:dyDescent="0.25">
      <c r="A278" s="12" t="s">
        <v>52</v>
      </c>
      <c r="B278" s="12">
        <f>+B115</f>
        <v>0</v>
      </c>
      <c r="C278" s="50"/>
      <c r="D278" s="50"/>
    </row>
    <row r="279" spans="1:9" ht="15.75" thickBot="1" x14ac:dyDescent="0.3">
      <c r="A279" s="12"/>
      <c r="B279" s="12"/>
      <c r="C279" s="50"/>
      <c r="D279" s="50"/>
    </row>
    <row r="280" spans="1:9" ht="33" customHeight="1" thickBot="1" x14ac:dyDescent="0.3">
      <c r="A280" s="18" t="s">
        <v>69</v>
      </c>
      <c r="B280" s="17" t="e">
        <f>+B276/B278</f>
        <v>#DIV/0!</v>
      </c>
      <c r="C280" s="203" t="s">
        <v>1694</v>
      </c>
      <c r="D280" s="204"/>
      <c r="E280" s="204"/>
      <c r="F280" s="204"/>
      <c r="G280" s="204"/>
      <c r="H280" s="204"/>
      <c r="I280" s="205"/>
    </row>
    <row r="281" spans="1:9" x14ac:dyDescent="0.25">
      <c r="A281" s="12"/>
      <c r="B281" s="12"/>
      <c r="C281" s="50"/>
      <c r="D281" s="50"/>
    </row>
    <row r="282" spans="1:9" x14ac:dyDescent="0.25">
      <c r="A282" s="12" t="s">
        <v>70</v>
      </c>
      <c r="B282" s="12"/>
      <c r="C282" s="50"/>
      <c r="D282" s="50"/>
    </row>
    <row r="283" spans="1:9" x14ac:dyDescent="0.25">
      <c r="A283" s="23" t="s">
        <v>71</v>
      </c>
      <c r="B283" s="12"/>
      <c r="C283" s="50"/>
      <c r="D283" s="50"/>
    </row>
    <row r="284" spans="1:9" x14ac:dyDescent="0.25">
      <c r="A284" s="12" t="s">
        <v>58</v>
      </c>
      <c r="B284" s="36">
        <f>+B125+B126+B128</f>
        <v>0</v>
      </c>
      <c r="C284" s="50"/>
      <c r="D284" s="50"/>
    </row>
    <row r="285" spans="1:9" x14ac:dyDescent="0.25">
      <c r="A285" s="12" t="s">
        <v>59</v>
      </c>
      <c r="B285" s="36" t="e">
        <f>+B245+B247+B248+B249+B250+B251+B252+B253+B254+B255+B256</f>
        <v>#DIV/0!</v>
      </c>
      <c r="C285" s="50"/>
      <c r="D285" s="50"/>
    </row>
    <row r="286" spans="1:9" x14ac:dyDescent="0.25">
      <c r="A286" s="12" t="s">
        <v>60</v>
      </c>
      <c r="B286" s="15" t="e">
        <f>ROUND(+B284/B285,4)</f>
        <v>#DIV/0!</v>
      </c>
      <c r="C286" s="50"/>
      <c r="D286" s="50"/>
    </row>
    <row r="287" spans="1:9" x14ac:dyDescent="0.25">
      <c r="A287" s="12"/>
      <c r="B287" s="12"/>
      <c r="C287" s="50"/>
      <c r="D287" s="50"/>
    </row>
    <row r="288" spans="1:9" x14ac:dyDescent="0.25">
      <c r="A288" s="23" t="s">
        <v>72</v>
      </c>
      <c r="B288" s="12"/>
      <c r="C288" s="50"/>
      <c r="D288" s="50"/>
    </row>
    <row r="289" spans="1:9" x14ac:dyDescent="0.25">
      <c r="A289" s="12" t="s">
        <v>58</v>
      </c>
      <c r="B289" s="36">
        <f>+B119+B122+B123</f>
        <v>0</v>
      </c>
      <c r="C289" s="50"/>
      <c r="D289" s="50"/>
    </row>
    <row r="290" spans="1:9" ht="15.75" thickBot="1" x14ac:dyDescent="0.3">
      <c r="A290" s="12" t="s">
        <v>59</v>
      </c>
      <c r="B290" s="36">
        <f>SUM(B257:B274)</f>
        <v>0</v>
      </c>
      <c r="C290" s="50"/>
      <c r="D290" s="50"/>
    </row>
    <row r="291" spans="1:9" ht="67.5" customHeight="1" thickBot="1" x14ac:dyDescent="0.3">
      <c r="A291" s="12" t="s">
        <v>60</v>
      </c>
      <c r="B291" s="15" t="e">
        <f>+ROUND(B289/B290,4)</f>
        <v>#DIV/0!</v>
      </c>
      <c r="C291" s="185" t="s">
        <v>272</v>
      </c>
      <c r="D291" s="186"/>
      <c r="E291" s="186"/>
      <c r="F291" s="186"/>
      <c r="G291" s="186"/>
      <c r="H291" s="186"/>
      <c r="I291" s="187"/>
    </row>
    <row r="292" spans="1:9" ht="45.75" thickBot="1" x14ac:dyDescent="0.3">
      <c r="A292" s="12"/>
      <c r="B292" s="105" t="s">
        <v>1695</v>
      </c>
      <c r="C292" s="50"/>
      <c r="D292" s="50"/>
    </row>
    <row r="293" spans="1:9" x14ac:dyDescent="0.25">
      <c r="A293" s="16" t="s">
        <v>56</v>
      </c>
      <c r="B293" s="22" t="str">
        <f>+B243</f>
        <v>2018-19</v>
      </c>
      <c r="C293" s="26" t="str">
        <f>+C244</f>
        <v>Account Title for Column H of Tab 14:</v>
      </c>
      <c r="D293" s="50"/>
    </row>
    <row r="294" spans="1:9" x14ac:dyDescent="0.25">
      <c r="A294" s="12" t="s">
        <v>49</v>
      </c>
      <c r="B294" s="71" t="e">
        <f>+B245*(1-B$286)</f>
        <v>#DIV/0!</v>
      </c>
      <c r="C294" s="50" t="s">
        <v>181</v>
      </c>
      <c r="D294" s="50"/>
    </row>
    <row r="295" spans="1:9" x14ac:dyDescent="0.25">
      <c r="A295" s="12" t="s">
        <v>41</v>
      </c>
      <c r="B295" s="71"/>
      <c r="C295" s="50"/>
      <c r="D295" s="50"/>
    </row>
    <row r="296" spans="1:9" x14ac:dyDescent="0.25">
      <c r="A296" s="12" t="str">
        <f>+A247</f>
        <v>A2250.15</v>
      </c>
      <c r="B296" s="71" t="e">
        <f>+B247*(1-B$286)</f>
        <v>#DIV/0!</v>
      </c>
      <c r="C296" s="50" t="s">
        <v>160</v>
      </c>
      <c r="D296" s="50"/>
    </row>
    <row r="297" spans="1:9" x14ac:dyDescent="0.25">
      <c r="A297" s="12" t="str">
        <f t="shared" ref="A297:A323" si="12">+A248</f>
        <v>A2250.16</v>
      </c>
      <c r="B297" s="71" t="e">
        <f t="shared" ref="B297:B305" si="13">+B248*(1-B$286)</f>
        <v>#DIV/0!</v>
      </c>
      <c r="C297" s="50" t="s">
        <v>161</v>
      </c>
      <c r="D297" s="50"/>
    </row>
    <row r="298" spans="1:9" x14ac:dyDescent="0.25">
      <c r="A298" s="12" t="str">
        <f t="shared" si="12"/>
        <v>A2250.2</v>
      </c>
      <c r="B298" s="71" t="e">
        <f t="shared" si="13"/>
        <v>#DIV/0!</v>
      </c>
      <c r="C298" s="50" t="s">
        <v>162</v>
      </c>
      <c r="D298" s="50"/>
    </row>
    <row r="299" spans="1:9" x14ac:dyDescent="0.25">
      <c r="A299" s="12" t="str">
        <f t="shared" si="12"/>
        <v>A2250.4</v>
      </c>
      <c r="B299" s="71" t="e">
        <f t="shared" si="13"/>
        <v>#DIV/0!</v>
      </c>
      <c r="C299" s="50" t="s">
        <v>163</v>
      </c>
      <c r="D299" s="50"/>
    </row>
    <row r="300" spans="1:9" x14ac:dyDescent="0.25">
      <c r="A300" s="12" t="str">
        <f t="shared" si="12"/>
        <v>A2250.45</v>
      </c>
      <c r="B300" s="71" t="e">
        <f t="shared" si="13"/>
        <v>#DIV/0!</v>
      </c>
      <c r="C300" s="50" t="s">
        <v>164</v>
      </c>
      <c r="D300" s="50"/>
    </row>
    <row r="301" spans="1:9" x14ac:dyDescent="0.25">
      <c r="A301" s="12" t="str">
        <f t="shared" si="12"/>
        <v>A2250.471</v>
      </c>
      <c r="B301" s="71" t="e">
        <f t="shared" si="13"/>
        <v>#DIV/0!</v>
      </c>
      <c r="C301" s="50" t="s">
        <v>165</v>
      </c>
      <c r="D301" s="50"/>
    </row>
    <row r="302" spans="1:9" x14ac:dyDescent="0.25">
      <c r="A302" s="12" t="str">
        <f t="shared" si="12"/>
        <v>A2250.472</v>
      </c>
      <c r="B302" s="71" t="e">
        <f t="shared" si="13"/>
        <v>#DIV/0!</v>
      </c>
      <c r="C302" s="50" t="s">
        <v>166</v>
      </c>
      <c r="D302" s="50"/>
    </row>
    <row r="303" spans="1:9" x14ac:dyDescent="0.25">
      <c r="A303" s="12" t="str">
        <f t="shared" si="12"/>
        <v>A2250.473</v>
      </c>
      <c r="B303" s="71" t="e">
        <f t="shared" si="13"/>
        <v>#DIV/0!</v>
      </c>
      <c r="C303" s="50" t="s">
        <v>167</v>
      </c>
      <c r="D303" s="50"/>
    </row>
    <row r="304" spans="1:9" x14ac:dyDescent="0.25">
      <c r="A304" s="12" t="str">
        <f t="shared" si="12"/>
        <v>A2250.48</v>
      </c>
      <c r="B304" s="71" t="e">
        <f t="shared" si="13"/>
        <v>#DIV/0!</v>
      </c>
      <c r="C304" s="50" t="s">
        <v>168</v>
      </c>
      <c r="D304" s="50"/>
    </row>
    <row r="305" spans="1:4" x14ac:dyDescent="0.25">
      <c r="A305" s="12" t="str">
        <f t="shared" si="12"/>
        <v>A2250.49</v>
      </c>
      <c r="B305" s="71" t="e">
        <f t="shared" si="13"/>
        <v>#DIV/0!</v>
      </c>
      <c r="C305" s="50" t="s">
        <v>169</v>
      </c>
      <c r="D305" s="50"/>
    </row>
    <row r="306" spans="1:4" x14ac:dyDescent="0.25">
      <c r="A306" s="12" t="str">
        <f t="shared" si="12"/>
        <v>F2253.15</v>
      </c>
      <c r="B306" s="71" t="e">
        <f>+B257*(1-B$291)</f>
        <v>#DIV/0!</v>
      </c>
      <c r="C306" s="50" t="s">
        <v>170</v>
      </c>
      <c r="D306" s="50"/>
    </row>
    <row r="307" spans="1:4" x14ac:dyDescent="0.25">
      <c r="A307" s="12" t="str">
        <f t="shared" si="12"/>
        <v>F2253.16</v>
      </c>
      <c r="B307" s="71" t="e">
        <f t="shared" ref="B307:B323" si="14">+B258*(1-B$291)</f>
        <v>#DIV/0!</v>
      </c>
      <c r="C307" s="50" t="s">
        <v>171</v>
      </c>
      <c r="D307" s="50"/>
    </row>
    <row r="308" spans="1:4" x14ac:dyDescent="0.25">
      <c r="A308" s="12" t="str">
        <f t="shared" si="12"/>
        <v>F2253.2</v>
      </c>
      <c r="B308" s="71" t="e">
        <f t="shared" si="14"/>
        <v>#DIV/0!</v>
      </c>
      <c r="C308" s="50" t="s">
        <v>172</v>
      </c>
      <c r="D308" s="50"/>
    </row>
    <row r="309" spans="1:4" x14ac:dyDescent="0.25">
      <c r="A309" s="12" t="str">
        <f t="shared" si="12"/>
        <v>F2253.4</v>
      </c>
      <c r="B309" s="71" t="e">
        <f t="shared" si="14"/>
        <v>#DIV/0!</v>
      </c>
      <c r="C309" s="50" t="s">
        <v>173</v>
      </c>
      <c r="D309" s="50"/>
    </row>
    <row r="310" spans="1:4" x14ac:dyDescent="0.25">
      <c r="A310" s="12" t="str">
        <f t="shared" si="12"/>
        <v>F2253.45</v>
      </c>
      <c r="B310" s="71" t="e">
        <f t="shared" si="14"/>
        <v>#DIV/0!</v>
      </c>
      <c r="C310" s="50" t="s">
        <v>174</v>
      </c>
      <c r="D310" s="50"/>
    </row>
    <row r="311" spans="1:4" x14ac:dyDescent="0.25">
      <c r="A311" s="12" t="str">
        <f t="shared" si="12"/>
        <v>F2253.471</v>
      </c>
      <c r="B311" s="71" t="e">
        <f t="shared" si="14"/>
        <v>#DIV/0!</v>
      </c>
      <c r="C311" s="50" t="s">
        <v>175</v>
      </c>
      <c r="D311" s="50"/>
    </row>
    <row r="312" spans="1:4" x14ac:dyDescent="0.25">
      <c r="A312" s="12" t="str">
        <f t="shared" si="12"/>
        <v>F2253.472</v>
      </c>
      <c r="B312" s="71" t="e">
        <f t="shared" si="14"/>
        <v>#DIV/0!</v>
      </c>
      <c r="C312" s="50" t="s">
        <v>176</v>
      </c>
      <c r="D312" s="50"/>
    </row>
    <row r="313" spans="1:4" x14ac:dyDescent="0.25">
      <c r="A313" s="12" t="str">
        <f t="shared" si="12"/>
        <v>F2253.48</v>
      </c>
      <c r="B313" s="71" t="e">
        <f t="shared" si="14"/>
        <v>#DIV/0!</v>
      </c>
      <c r="C313" s="50" t="s">
        <v>177</v>
      </c>
      <c r="D313" s="50"/>
    </row>
    <row r="314" spans="1:4" x14ac:dyDescent="0.25">
      <c r="A314" s="12" t="str">
        <f t="shared" si="12"/>
        <v>F2253.49</v>
      </c>
      <c r="B314" s="71" t="e">
        <f t="shared" si="14"/>
        <v>#DIV/0!</v>
      </c>
      <c r="C314" s="50" t="s">
        <v>178</v>
      </c>
      <c r="D314" s="50"/>
    </row>
    <row r="315" spans="1:4" x14ac:dyDescent="0.25">
      <c r="A315" s="12" t="str">
        <f t="shared" si="12"/>
        <v>F2253.8</v>
      </c>
      <c r="B315" s="71" t="e">
        <f t="shared" si="14"/>
        <v>#DIV/0!</v>
      </c>
      <c r="C315" s="50" t="s">
        <v>179</v>
      </c>
      <c r="D315" s="50"/>
    </row>
    <row r="316" spans="1:4" x14ac:dyDescent="0.25">
      <c r="A316" s="12" t="str">
        <f t="shared" si="12"/>
        <v>F5511.16 (Excluding Trans Supv Office)</v>
      </c>
      <c r="B316" s="71" t="e">
        <f t="shared" si="14"/>
        <v>#DIV/0!</v>
      </c>
      <c r="C316" s="50" t="s">
        <v>180</v>
      </c>
      <c r="D316" s="50"/>
    </row>
    <row r="317" spans="1:4" x14ac:dyDescent="0.25">
      <c r="A317" s="12" t="str">
        <f t="shared" si="12"/>
        <v>F5511.16 (Trans Supervisor Office)</v>
      </c>
      <c r="B317" s="71" t="e">
        <f t="shared" si="14"/>
        <v>#DIV/0!</v>
      </c>
      <c r="C317" s="50" t="s">
        <v>180</v>
      </c>
      <c r="D317" s="50"/>
    </row>
    <row r="318" spans="1:4" x14ac:dyDescent="0.25">
      <c r="A318" s="12" t="str">
        <f t="shared" si="12"/>
        <v>F5511.4</v>
      </c>
      <c r="B318" s="71" t="e">
        <f t="shared" si="14"/>
        <v>#DIV/0!</v>
      </c>
      <c r="C318" s="50" t="s">
        <v>182</v>
      </c>
      <c r="D318" s="50"/>
    </row>
    <row r="319" spans="1:4" x14ac:dyDescent="0.25">
      <c r="A319" s="12" t="str">
        <f t="shared" si="12"/>
        <v>F5511.45</v>
      </c>
      <c r="B319" s="71" t="e">
        <f t="shared" si="14"/>
        <v>#DIV/0!</v>
      </c>
      <c r="C319" s="50" t="s">
        <v>183</v>
      </c>
      <c r="D319" s="50"/>
    </row>
    <row r="320" spans="1:4" x14ac:dyDescent="0.25">
      <c r="A320" s="12" t="str">
        <f t="shared" si="12"/>
        <v>F5511.8</v>
      </c>
      <c r="B320" s="71" t="e">
        <f t="shared" si="14"/>
        <v>#DIV/0!</v>
      </c>
      <c r="C320" s="50" t="s">
        <v>184</v>
      </c>
      <c r="D320" s="50"/>
    </row>
    <row r="321" spans="1:5" x14ac:dyDescent="0.25">
      <c r="A321" s="12" t="str">
        <f t="shared" si="12"/>
        <v>F5541.4</v>
      </c>
      <c r="B321" s="71" t="e">
        <f t="shared" si="14"/>
        <v>#DIV/0!</v>
      </c>
      <c r="C321" s="50" t="s">
        <v>185</v>
      </c>
      <c r="D321" s="50"/>
    </row>
    <row r="322" spans="1:5" x14ac:dyDescent="0.25">
      <c r="A322" s="12" t="str">
        <f t="shared" si="12"/>
        <v>F5551.4</v>
      </c>
      <c r="B322" s="71" t="e">
        <f t="shared" si="14"/>
        <v>#DIV/0!</v>
      </c>
      <c r="C322" s="50" t="s">
        <v>186</v>
      </c>
      <c r="D322" s="50"/>
    </row>
    <row r="323" spans="1:5" x14ac:dyDescent="0.25">
      <c r="A323" s="12" t="str">
        <f t="shared" si="12"/>
        <v>F5582.49</v>
      </c>
      <c r="B323" s="71" t="e">
        <f t="shared" si="14"/>
        <v>#DIV/0!</v>
      </c>
      <c r="C323" s="50" t="s">
        <v>187</v>
      </c>
      <c r="D323" s="50"/>
    </row>
    <row r="324" spans="1:5" ht="15.75" thickBot="1" x14ac:dyDescent="0.3">
      <c r="A324" s="12"/>
      <c r="B324" s="36"/>
      <c r="C324" s="50"/>
      <c r="D324" s="50"/>
    </row>
    <row r="325" spans="1:5" ht="15.75" thickBot="1" x14ac:dyDescent="0.3">
      <c r="A325" s="16" t="s">
        <v>61</v>
      </c>
      <c r="B325" s="37" t="e">
        <f>SUM(B294:B324)</f>
        <v>#DIV/0!</v>
      </c>
      <c r="C325" s="107" t="s">
        <v>1696</v>
      </c>
      <c r="D325" s="108"/>
      <c r="E325" s="109"/>
    </row>
    <row r="326" spans="1:5" ht="16.5" thickTop="1" thickBot="1" x14ac:dyDescent="0.3">
      <c r="A326" s="12"/>
      <c r="B326" s="12"/>
      <c r="C326" s="50"/>
      <c r="D326" s="50"/>
    </row>
    <row r="327" spans="1:5" ht="15.75" thickBot="1" x14ac:dyDescent="0.3">
      <c r="A327" s="18" t="s">
        <v>62</v>
      </c>
      <c r="B327" s="17" t="e">
        <f>+B325/B278</f>
        <v>#DIV/0!</v>
      </c>
      <c r="C327" s="107" t="s">
        <v>1697</v>
      </c>
      <c r="D327" s="108"/>
      <c r="E327" s="109"/>
    </row>
    <row r="328" spans="1:5" ht="45.75" thickBot="1" x14ac:dyDescent="0.3">
      <c r="A328" s="12"/>
      <c r="B328" s="105" t="s">
        <v>1698</v>
      </c>
      <c r="C328" s="50"/>
      <c r="D328" s="50"/>
    </row>
    <row r="329" spans="1:5" x14ac:dyDescent="0.25">
      <c r="A329" s="16" t="s">
        <v>64</v>
      </c>
      <c r="B329" s="22" t="str">
        <f>+B293</f>
        <v>2018-19</v>
      </c>
      <c r="C329" s="26" t="str">
        <f>+C293</f>
        <v>Account Title for Column H of Tab 14:</v>
      </c>
      <c r="D329" s="50"/>
    </row>
    <row r="330" spans="1:5" x14ac:dyDescent="0.25">
      <c r="A330" s="12" t="s">
        <v>49</v>
      </c>
      <c r="B330" s="71" t="e">
        <f>+B245-B294</f>
        <v>#DIV/0!</v>
      </c>
      <c r="C330" s="50" t="s">
        <v>181</v>
      </c>
      <c r="D330" s="50"/>
    </row>
    <row r="331" spans="1:5" x14ac:dyDescent="0.25">
      <c r="A331" s="12" t="s">
        <v>41</v>
      </c>
      <c r="B331" s="71"/>
      <c r="C331" s="50"/>
      <c r="D331" s="50"/>
    </row>
    <row r="332" spans="1:5" x14ac:dyDescent="0.25">
      <c r="A332" s="12" t="str">
        <f>+A296</f>
        <v>A2250.15</v>
      </c>
      <c r="B332" s="71" t="e">
        <f t="shared" ref="B332:B359" si="15">+B247-B296</f>
        <v>#DIV/0!</v>
      </c>
      <c r="C332" s="50" t="s">
        <v>160</v>
      </c>
      <c r="D332" s="50"/>
    </row>
    <row r="333" spans="1:5" x14ac:dyDescent="0.25">
      <c r="A333" s="12" t="str">
        <f t="shared" ref="A333:A353" si="16">+A297</f>
        <v>A2250.16</v>
      </c>
      <c r="B333" s="71" t="e">
        <f t="shared" si="15"/>
        <v>#DIV/0!</v>
      </c>
      <c r="C333" s="50" t="s">
        <v>161</v>
      </c>
      <c r="D333" s="50"/>
    </row>
    <row r="334" spans="1:5" x14ac:dyDescent="0.25">
      <c r="A334" s="12" t="str">
        <f t="shared" si="16"/>
        <v>A2250.2</v>
      </c>
      <c r="B334" s="71" t="e">
        <f t="shared" si="15"/>
        <v>#DIV/0!</v>
      </c>
      <c r="C334" s="50" t="s">
        <v>162</v>
      </c>
      <c r="D334" s="50"/>
    </row>
    <row r="335" spans="1:5" x14ac:dyDescent="0.25">
      <c r="A335" s="12" t="str">
        <f t="shared" si="16"/>
        <v>A2250.4</v>
      </c>
      <c r="B335" s="71" t="e">
        <f t="shared" si="15"/>
        <v>#DIV/0!</v>
      </c>
      <c r="C335" s="50" t="s">
        <v>163</v>
      </c>
      <c r="D335" s="50"/>
    </row>
    <row r="336" spans="1:5" x14ac:dyDescent="0.25">
      <c r="A336" s="12" t="str">
        <f t="shared" si="16"/>
        <v>A2250.45</v>
      </c>
      <c r="B336" s="71" t="e">
        <f t="shared" si="15"/>
        <v>#DIV/0!</v>
      </c>
      <c r="C336" s="50" t="s">
        <v>164</v>
      </c>
      <c r="D336" s="50"/>
    </row>
    <row r="337" spans="1:4" x14ac:dyDescent="0.25">
      <c r="A337" s="12" t="str">
        <f t="shared" si="16"/>
        <v>A2250.471</v>
      </c>
      <c r="B337" s="71" t="e">
        <f t="shared" si="15"/>
        <v>#DIV/0!</v>
      </c>
      <c r="C337" s="50" t="s">
        <v>165</v>
      </c>
      <c r="D337" s="50"/>
    </row>
    <row r="338" spans="1:4" x14ac:dyDescent="0.25">
      <c r="A338" s="12" t="str">
        <f t="shared" si="16"/>
        <v>A2250.472</v>
      </c>
      <c r="B338" s="71" t="e">
        <f t="shared" si="15"/>
        <v>#DIV/0!</v>
      </c>
      <c r="C338" s="50" t="s">
        <v>166</v>
      </c>
      <c r="D338" s="50"/>
    </row>
    <row r="339" spans="1:4" x14ac:dyDescent="0.25">
      <c r="A339" s="12" t="str">
        <f t="shared" si="16"/>
        <v>A2250.473</v>
      </c>
      <c r="B339" s="71" t="e">
        <f t="shared" si="15"/>
        <v>#DIV/0!</v>
      </c>
      <c r="C339" s="50" t="s">
        <v>167</v>
      </c>
      <c r="D339" s="50"/>
    </row>
    <row r="340" spans="1:4" x14ac:dyDescent="0.25">
      <c r="A340" s="12" t="str">
        <f t="shared" si="16"/>
        <v>A2250.48</v>
      </c>
      <c r="B340" s="71" t="e">
        <f t="shared" si="15"/>
        <v>#DIV/0!</v>
      </c>
      <c r="C340" s="50" t="s">
        <v>168</v>
      </c>
      <c r="D340" s="50"/>
    </row>
    <row r="341" spans="1:4" x14ac:dyDescent="0.25">
      <c r="A341" s="12" t="str">
        <f t="shared" si="16"/>
        <v>A2250.49</v>
      </c>
      <c r="B341" s="71" t="e">
        <f t="shared" si="15"/>
        <v>#DIV/0!</v>
      </c>
      <c r="C341" s="50" t="s">
        <v>169</v>
      </c>
      <c r="D341" s="50"/>
    </row>
    <row r="342" spans="1:4" x14ac:dyDescent="0.25">
      <c r="A342" s="12" t="str">
        <f t="shared" si="16"/>
        <v>F2253.15</v>
      </c>
      <c r="B342" s="71" t="e">
        <f t="shared" si="15"/>
        <v>#DIV/0!</v>
      </c>
      <c r="C342" s="50" t="s">
        <v>170</v>
      </c>
      <c r="D342" s="50"/>
    </row>
    <row r="343" spans="1:4" x14ac:dyDescent="0.25">
      <c r="A343" s="12" t="str">
        <f t="shared" si="16"/>
        <v>F2253.16</v>
      </c>
      <c r="B343" s="71" t="e">
        <f t="shared" si="15"/>
        <v>#DIV/0!</v>
      </c>
      <c r="C343" s="50" t="s">
        <v>171</v>
      </c>
      <c r="D343" s="50"/>
    </row>
    <row r="344" spans="1:4" x14ac:dyDescent="0.25">
      <c r="A344" s="12" t="str">
        <f t="shared" si="16"/>
        <v>F2253.2</v>
      </c>
      <c r="B344" s="71" t="e">
        <f t="shared" si="15"/>
        <v>#DIV/0!</v>
      </c>
      <c r="C344" s="50" t="s">
        <v>172</v>
      </c>
      <c r="D344" s="50"/>
    </row>
    <row r="345" spans="1:4" x14ac:dyDescent="0.25">
      <c r="A345" s="12" t="str">
        <f t="shared" si="16"/>
        <v>F2253.4</v>
      </c>
      <c r="B345" s="71" t="e">
        <f t="shared" si="15"/>
        <v>#DIV/0!</v>
      </c>
      <c r="C345" s="50" t="s">
        <v>173</v>
      </c>
      <c r="D345" s="50"/>
    </row>
    <row r="346" spans="1:4" x14ac:dyDescent="0.25">
      <c r="A346" s="12" t="str">
        <f t="shared" si="16"/>
        <v>F2253.45</v>
      </c>
      <c r="B346" s="71" t="e">
        <f t="shared" si="15"/>
        <v>#DIV/0!</v>
      </c>
      <c r="C346" s="50" t="s">
        <v>174</v>
      </c>
      <c r="D346" s="50"/>
    </row>
    <row r="347" spans="1:4" x14ac:dyDescent="0.25">
      <c r="A347" s="12" t="str">
        <f t="shared" si="16"/>
        <v>F2253.471</v>
      </c>
      <c r="B347" s="71" t="e">
        <f t="shared" si="15"/>
        <v>#DIV/0!</v>
      </c>
      <c r="C347" s="50" t="s">
        <v>175</v>
      </c>
      <c r="D347" s="50"/>
    </row>
    <row r="348" spans="1:4" x14ac:dyDescent="0.25">
      <c r="A348" s="12" t="str">
        <f t="shared" si="16"/>
        <v>F2253.472</v>
      </c>
      <c r="B348" s="71" t="e">
        <f t="shared" si="15"/>
        <v>#DIV/0!</v>
      </c>
      <c r="C348" s="50" t="s">
        <v>176</v>
      </c>
      <c r="D348" s="50"/>
    </row>
    <row r="349" spans="1:4" x14ac:dyDescent="0.25">
      <c r="A349" s="12" t="str">
        <f t="shared" si="16"/>
        <v>F2253.48</v>
      </c>
      <c r="B349" s="71" t="e">
        <f t="shared" si="15"/>
        <v>#DIV/0!</v>
      </c>
      <c r="C349" s="50" t="s">
        <v>177</v>
      </c>
      <c r="D349" s="50"/>
    </row>
    <row r="350" spans="1:4" x14ac:dyDescent="0.25">
      <c r="A350" s="12" t="str">
        <f t="shared" si="16"/>
        <v>F2253.49</v>
      </c>
      <c r="B350" s="71" t="e">
        <f t="shared" si="15"/>
        <v>#DIV/0!</v>
      </c>
      <c r="C350" s="50" t="s">
        <v>178</v>
      </c>
      <c r="D350" s="50"/>
    </row>
    <row r="351" spans="1:4" x14ac:dyDescent="0.25">
      <c r="A351" s="12" t="str">
        <f t="shared" si="16"/>
        <v>F2253.8</v>
      </c>
      <c r="B351" s="71" t="e">
        <f t="shared" si="15"/>
        <v>#DIV/0!</v>
      </c>
      <c r="C351" s="50" t="s">
        <v>179</v>
      </c>
      <c r="D351" s="50"/>
    </row>
    <row r="352" spans="1:4" x14ac:dyDescent="0.25">
      <c r="A352" s="12" t="str">
        <f t="shared" si="16"/>
        <v>F5511.16 (Excluding Trans Supv Office)</v>
      </c>
      <c r="B352" s="71" t="e">
        <f t="shared" si="15"/>
        <v>#DIV/0!</v>
      </c>
      <c r="C352" s="50" t="s">
        <v>180</v>
      </c>
      <c r="D352" s="50"/>
    </row>
    <row r="353" spans="1:5" x14ac:dyDescent="0.25">
      <c r="A353" s="12" t="str">
        <f t="shared" si="16"/>
        <v>F5511.16 (Trans Supervisor Office)</v>
      </c>
      <c r="B353" s="71" t="e">
        <f t="shared" si="15"/>
        <v>#DIV/0!</v>
      </c>
      <c r="C353" s="50" t="s">
        <v>180</v>
      </c>
      <c r="D353" s="50"/>
    </row>
    <row r="354" spans="1:5" x14ac:dyDescent="0.25">
      <c r="A354" s="12" t="str">
        <f>+A318</f>
        <v>F5511.4</v>
      </c>
      <c r="B354" s="71" t="e">
        <f t="shared" si="15"/>
        <v>#DIV/0!</v>
      </c>
      <c r="C354" s="50" t="s">
        <v>182</v>
      </c>
      <c r="D354" s="50"/>
    </row>
    <row r="355" spans="1:5" x14ac:dyDescent="0.25">
      <c r="A355" s="12" t="str">
        <f>+A319</f>
        <v>F5511.45</v>
      </c>
      <c r="B355" s="71" t="e">
        <f t="shared" si="15"/>
        <v>#DIV/0!</v>
      </c>
      <c r="C355" s="50" t="s">
        <v>183</v>
      </c>
      <c r="D355" s="50"/>
    </row>
    <row r="356" spans="1:5" x14ac:dyDescent="0.25">
      <c r="A356" s="12" t="str">
        <f>+A320</f>
        <v>F5511.8</v>
      </c>
      <c r="B356" s="71" t="e">
        <f t="shared" si="15"/>
        <v>#DIV/0!</v>
      </c>
      <c r="C356" s="50" t="s">
        <v>184</v>
      </c>
      <c r="D356" s="50"/>
    </row>
    <row r="357" spans="1:5" x14ac:dyDescent="0.25">
      <c r="A357" s="12" t="str">
        <f t="shared" ref="A357:A359" si="17">+A321</f>
        <v>F5541.4</v>
      </c>
      <c r="B357" s="71" t="e">
        <f t="shared" si="15"/>
        <v>#DIV/0!</v>
      </c>
      <c r="C357" s="50" t="s">
        <v>185</v>
      </c>
      <c r="D357" s="50"/>
    </row>
    <row r="358" spans="1:5" x14ac:dyDescent="0.25">
      <c r="A358" s="12" t="str">
        <f t="shared" si="17"/>
        <v>F5551.4</v>
      </c>
      <c r="B358" s="71" t="e">
        <f t="shared" si="15"/>
        <v>#DIV/0!</v>
      </c>
      <c r="C358" s="50" t="s">
        <v>186</v>
      </c>
      <c r="D358" s="50"/>
    </row>
    <row r="359" spans="1:5" x14ac:dyDescent="0.25">
      <c r="A359" s="12" t="str">
        <f t="shared" si="17"/>
        <v>F5582.49</v>
      </c>
      <c r="B359" s="71" t="e">
        <f t="shared" si="15"/>
        <v>#DIV/0!</v>
      </c>
      <c r="C359" s="50" t="s">
        <v>187</v>
      </c>
      <c r="D359" s="50"/>
    </row>
    <row r="360" spans="1:5" x14ac:dyDescent="0.25">
      <c r="A360" s="12"/>
      <c r="B360" s="36"/>
      <c r="C360" s="50"/>
      <c r="D360" s="50"/>
    </row>
    <row r="361" spans="1:5" ht="15.75" thickBot="1" x14ac:dyDescent="0.3">
      <c r="A361" s="16" t="s">
        <v>65</v>
      </c>
      <c r="B361" s="37" t="e">
        <f>SUM(B330:B360)</f>
        <v>#DIV/0!</v>
      </c>
      <c r="C361" s="50"/>
      <c r="D361" s="50"/>
    </row>
    <row r="362" spans="1:5" ht="16.5" thickTop="1" thickBot="1" x14ac:dyDescent="0.3">
      <c r="A362" s="12"/>
      <c r="B362" s="41"/>
      <c r="C362" s="50"/>
      <c r="D362" s="50"/>
    </row>
    <row r="363" spans="1:5" ht="15.75" thickBot="1" x14ac:dyDescent="0.3">
      <c r="A363" s="104" t="s">
        <v>82</v>
      </c>
      <c r="B363" s="22" t="str">
        <f>+B329</f>
        <v>2018-19</v>
      </c>
      <c r="C363" s="50"/>
      <c r="D363" s="50"/>
    </row>
    <row r="364" spans="1:5" ht="15.75" thickBot="1" x14ac:dyDescent="0.3">
      <c r="A364" s="12"/>
      <c r="B364" s="41"/>
      <c r="C364" s="50"/>
      <c r="D364" s="50"/>
    </row>
    <row r="365" spans="1:5" ht="15.75" thickBot="1" x14ac:dyDescent="0.3">
      <c r="A365" s="12" t="str">
        <f>A132</f>
        <v>Section 611 - Original Allocation</v>
      </c>
      <c r="B365" s="71">
        <f>B132</f>
        <v>0</v>
      </c>
      <c r="C365" s="102" t="s">
        <v>1699</v>
      </c>
      <c r="D365" s="103"/>
      <c r="E365" s="103"/>
    </row>
    <row r="366" spans="1:5" ht="15.75" thickBot="1" x14ac:dyDescent="0.3">
      <c r="A366" s="12"/>
      <c r="B366" s="41"/>
    </row>
    <row r="367" spans="1:5" ht="15.75" thickBot="1" x14ac:dyDescent="0.3">
      <c r="A367" s="12" t="str">
        <f>A134</f>
        <v>Section 619 - Original Allocation</v>
      </c>
      <c r="B367" s="71">
        <f>B134</f>
        <v>0</v>
      </c>
      <c r="C367" s="102" t="s">
        <v>1700</v>
      </c>
      <c r="D367" s="103"/>
      <c r="E367" s="103"/>
    </row>
    <row r="368" spans="1:5" x14ac:dyDescent="0.25">
      <c r="A368" s="12"/>
      <c r="B368" s="36"/>
    </row>
    <row r="370" spans="2:2" x14ac:dyDescent="0.25">
      <c r="B370" s="44" t="e">
        <f>+B361+B325-B276</f>
        <v>#DIV/0!</v>
      </c>
    </row>
    <row r="373" spans="2:2" x14ac:dyDescent="0.25">
      <c r="B373" s="51" t="s">
        <v>190</v>
      </c>
    </row>
    <row r="374" spans="2:2" x14ac:dyDescent="0.25">
      <c r="B374" s="52" t="s">
        <v>191</v>
      </c>
    </row>
    <row r="375" spans="2:2" x14ac:dyDescent="0.25">
      <c r="B375" s="52" t="s">
        <v>192</v>
      </c>
    </row>
  </sheetData>
  <mergeCells count="7">
    <mergeCell ref="C291:I291"/>
    <mergeCell ref="D97:H102"/>
    <mergeCell ref="D104:H107"/>
    <mergeCell ref="D242:I242"/>
    <mergeCell ref="C276:I276"/>
    <mergeCell ref="C277:H277"/>
    <mergeCell ref="C280:I280"/>
  </mergeCells>
  <hyperlinks>
    <hyperlink ref="D115" r:id="rId1"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4F8B5E1A5EDD64F8E3DF355DFD1FF65" ma:contentTypeVersion="9" ma:contentTypeDescription="Create a new document." ma:contentTypeScope="" ma:versionID="dfa63d92b1d7a4da219813c0a48f4b2e">
  <xsd:schema xmlns:xsd="http://www.w3.org/2001/XMLSchema" xmlns:xs="http://www.w3.org/2001/XMLSchema" xmlns:p="http://schemas.microsoft.com/office/2006/metadata/properties" xmlns:ns3="3a0ec5c6-5aa2-4a32-b8e0-5a7afbbe48f4" targetNamespace="http://schemas.microsoft.com/office/2006/metadata/properties" ma:root="true" ma:fieldsID="0bebcf0f26a823842ab969209c7e5cd3" ns3:_="">
    <xsd:import namespace="3a0ec5c6-5aa2-4a32-b8e0-5a7afbbe48f4"/>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0ec5c6-5aa2-4a32-b8e0-5a7afbbe48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433D3A-C17E-441F-98E8-397DF6229E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0ec5c6-5aa2-4a32-b8e0-5a7afbbe48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1C3A9-078B-4865-B5E5-7A04A4D6D573}">
  <ds:schemaRefs>
    <ds:schemaRef ds:uri="http://purl.org/dc/terms/"/>
    <ds:schemaRef ds:uri="http://schemas.openxmlformats.org/package/2006/metadata/core-properties"/>
    <ds:schemaRef ds:uri="http://purl.org/dc/dcmitype/"/>
    <ds:schemaRef ds:uri="http://schemas.microsoft.com/office/2006/documentManagement/types"/>
    <ds:schemaRef ds:uri="http://schemas.microsoft.com/office/2006/metadata/properties"/>
    <ds:schemaRef ds:uri="3a0ec5c6-5aa2-4a32-b8e0-5a7afbbe48f4"/>
    <ds:schemaRef ds:uri="http://purl.org/dc/elements/1.1/"/>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F278B428-86FC-4B13-99C9-4966AF56D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Sample School</vt:lpstr>
      <vt:lpstr>Template for Your District13-16</vt:lpstr>
      <vt:lpstr>Template for 17 18 Budget</vt:lpstr>
      <vt:lpstr>Template for 16 17 Actual</vt:lpstr>
      <vt:lpstr>Template for 18 19 Budget</vt:lpstr>
      <vt:lpstr>Template for 17 18 Actual</vt:lpstr>
      <vt:lpstr>Template for 19 20 Budget</vt:lpstr>
      <vt:lpstr>2019-2020 Excess Cost Aids</vt:lpstr>
      <vt:lpstr>Template for 18 19 Actual</vt:lpstr>
      <vt:lpstr>Template for 20 21 Budget</vt:lpstr>
      <vt:lpstr>Template for 19 20 Actual</vt:lpstr>
      <vt:lpstr>Template for 21 22 Budget</vt:lpstr>
      <vt:lpstr>Template for 20 21 Actual</vt:lpstr>
      <vt:lpstr>Template for 22 23 Budget</vt:lpstr>
      <vt:lpstr>Template for 21 22 Actual</vt:lpstr>
      <vt:lpstr>Template for 23 24 Budget</vt:lpstr>
      <vt:lpstr>Template for 22 23 Actual</vt:lpstr>
      <vt:lpstr>Template for 24 25 Budget</vt:lpstr>
      <vt:lpstr>Template for 23 24 Actual</vt:lpstr>
      <vt:lpstr>'Sample School'!Print_Area</vt:lpstr>
      <vt:lpstr>'Template for 19 20 Budget'!Print_Area</vt:lpstr>
    </vt:vector>
  </TitlesOfParts>
  <Company>QIII-SCCM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Morrison</dc:creator>
  <cp:lastModifiedBy>Sarah Morrison</cp:lastModifiedBy>
  <cp:lastPrinted>2023-11-29T16:10:14Z</cp:lastPrinted>
  <dcterms:created xsi:type="dcterms:W3CDTF">2017-04-14T12:53:16Z</dcterms:created>
  <dcterms:modified xsi:type="dcterms:W3CDTF">2024-12-09T17:11:14Z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0x010100A4F8B5E1A5EDD64F8E3DF355DFD1FF65</vt:lpwstr>
  </property>
</Properties>
</file>