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F:\Building aid\24 25\"/>
    </mc:Choice>
  </mc:AlternateContent>
  <xr:revisionPtr revIDLastSave="0" documentId="8_{A4C361E5-CD4D-4D1D-98F4-31956D35D3E2}" xr6:coauthVersionLast="47" xr6:coauthVersionMax="47" xr10:uidLastSave="{00000000-0000-0000-0000-000000000000}"/>
  <bookViews>
    <workbookView xWindow="-120" yWindow="-120" windowWidth="29040" windowHeight="15840" activeTab="1" xr2:uid="{00000000-000D-0000-FFFF-FFFF00000000}"/>
  </bookViews>
  <sheets>
    <sheet name="Current Aid to Output Report Ex" sheetId="6" r:id="rId1"/>
    <sheet name="Recon to 2425 State Budget Ex." sheetId="7" r:id="rId2"/>
    <sheet name="2425 Template for Your Distric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7" i="7" l="1"/>
  <c r="L66" i="7"/>
  <c r="L65" i="7"/>
  <c r="L64" i="7"/>
  <c r="L63" i="7"/>
  <c r="L61" i="7"/>
  <c r="L60" i="7"/>
  <c r="L59" i="7"/>
  <c r="L58" i="7"/>
  <c r="L57" i="7"/>
  <c r="L56" i="7"/>
  <c r="L55" i="7"/>
  <c r="L54" i="7"/>
  <c r="L52" i="7"/>
  <c r="L51" i="7"/>
  <c r="L50" i="7"/>
  <c r="L49" i="7"/>
  <c r="L48" i="7"/>
  <c r="L47" i="7"/>
  <c r="L46" i="7"/>
  <c r="L44" i="7"/>
  <c r="L43" i="7"/>
  <c r="L42" i="7"/>
  <c r="L41" i="7"/>
  <c r="L40" i="7"/>
  <c r="L39" i="7"/>
  <c r="L83" i="7" s="1"/>
  <c r="L37" i="7"/>
  <c r="L35" i="7"/>
  <c r="L34" i="7"/>
  <c r="L33" i="7"/>
  <c r="L32" i="7"/>
  <c r="L31" i="7"/>
  <c r="L30" i="7"/>
  <c r="L84" i="7"/>
  <c r="L27" i="7"/>
  <c r="L26" i="7"/>
  <c r="L25" i="7"/>
  <c r="L24" i="7"/>
  <c r="L23" i="7"/>
  <c r="L102" i="7"/>
  <c r="L103" i="7"/>
  <c r="L105" i="7"/>
  <c r="L106" i="7"/>
  <c r="K99" i="7"/>
  <c r="L99" i="7" s="1"/>
  <c r="K100" i="7"/>
  <c r="L100" i="7" s="1"/>
  <c r="K101" i="7"/>
  <c r="L101" i="7" s="1"/>
  <c r="K102" i="7"/>
  <c r="K103" i="7"/>
  <c r="K104" i="7"/>
  <c r="L104" i="7" s="1"/>
  <c r="K105" i="7"/>
  <c r="K106" i="7"/>
  <c r="K107" i="7"/>
  <c r="L107" i="7" s="1"/>
  <c r="K108" i="7"/>
  <c r="L108" i="7" s="1"/>
  <c r="K98" i="7"/>
  <c r="L98" i="7" s="1"/>
  <c r="K68" i="7"/>
  <c r="K62" i="7"/>
  <c r="K53" i="7"/>
  <c r="K45" i="7"/>
  <c r="K38" i="7"/>
  <c r="K36" i="7"/>
  <c r="K29" i="7"/>
  <c r="K78" i="7" s="1"/>
  <c r="K28" i="7"/>
  <c r="K81" i="7"/>
  <c r="L81" i="7"/>
  <c r="K82" i="7"/>
  <c r="L82" i="7"/>
  <c r="K83" i="7"/>
  <c r="K87" i="7"/>
  <c r="L87" i="7"/>
  <c r="K88" i="7"/>
  <c r="L88" i="7"/>
  <c r="K89" i="7"/>
  <c r="L89" i="7"/>
  <c r="K90" i="7"/>
  <c r="L90" i="7"/>
  <c r="K91" i="7"/>
  <c r="L91" i="7"/>
  <c r="K92" i="7"/>
  <c r="L92" i="7"/>
  <c r="L78" i="7" l="1"/>
  <c r="L85" i="7"/>
  <c r="K84" i="7"/>
  <c r="K85" i="7" l="1"/>
  <c r="X49" i="3" l="1"/>
  <c r="X52" i="3"/>
  <c r="X56" i="3" s="1"/>
  <c r="X53" i="3"/>
  <c r="X54" i="3"/>
  <c r="X55" i="3"/>
  <c r="X58" i="3"/>
  <c r="X59" i="3"/>
  <c r="X60" i="3"/>
  <c r="X61" i="3"/>
  <c r="X62" i="3"/>
  <c r="X63" i="3"/>
  <c r="J114" i="7"/>
  <c r="AC92" i="7"/>
  <c r="AB92" i="7"/>
  <c r="AA92" i="7"/>
  <c r="Z92" i="7"/>
  <c r="Y92" i="7"/>
  <c r="X92" i="7"/>
  <c r="W92" i="7"/>
  <c r="V92" i="7"/>
  <c r="U92" i="7"/>
  <c r="T92" i="7"/>
  <c r="S92" i="7"/>
  <c r="R92" i="7"/>
  <c r="Q92" i="7"/>
  <c r="P92" i="7"/>
  <c r="O92" i="7"/>
  <c r="N92" i="7"/>
  <c r="M92" i="7"/>
  <c r="J92" i="7"/>
  <c r="AC91" i="7"/>
  <c r="AB91" i="7"/>
  <c r="AA91" i="7"/>
  <c r="Z91" i="7"/>
  <c r="Y91" i="7"/>
  <c r="X91" i="7"/>
  <c r="W91" i="7"/>
  <c r="V91" i="7"/>
  <c r="U91" i="7"/>
  <c r="T91" i="7"/>
  <c r="S91" i="7"/>
  <c r="R91" i="7"/>
  <c r="Q91" i="7"/>
  <c r="P91" i="7"/>
  <c r="O91" i="7"/>
  <c r="N91" i="7"/>
  <c r="M91" i="7"/>
  <c r="J91" i="7"/>
  <c r="AC90" i="7"/>
  <c r="AB90" i="7"/>
  <c r="AA90" i="7"/>
  <c r="Z90" i="7"/>
  <c r="Y90" i="7"/>
  <c r="X90" i="7"/>
  <c r="W90" i="7"/>
  <c r="V90" i="7"/>
  <c r="U90" i="7"/>
  <c r="T90" i="7"/>
  <c r="S90" i="7"/>
  <c r="R90" i="7"/>
  <c r="Q90" i="7"/>
  <c r="P90" i="7"/>
  <c r="O90" i="7"/>
  <c r="N90" i="7"/>
  <c r="M90" i="7"/>
  <c r="J90" i="7"/>
  <c r="AC89" i="7"/>
  <c r="AB89" i="7"/>
  <c r="AA89" i="7"/>
  <c r="Z89" i="7"/>
  <c r="Y89" i="7"/>
  <c r="X89" i="7"/>
  <c r="W89" i="7"/>
  <c r="V89" i="7"/>
  <c r="U89" i="7"/>
  <c r="T89" i="7"/>
  <c r="S89" i="7"/>
  <c r="R89" i="7"/>
  <c r="Q89" i="7"/>
  <c r="P89" i="7"/>
  <c r="O89" i="7"/>
  <c r="N89" i="7"/>
  <c r="M89" i="7"/>
  <c r="J89" i="7"/>
  <c r="AC88" i="7"/>
  <c r="AB88" i="7"/>
  <c r="AA88" i="7"/>
  <c r="Z88" i="7"/>
  <c r="Y88" i="7"/>
  <c r="X88" i="7"/>
  <c r="W88" i="7"/>
  <c r="V88" i="7"/>
  <c r="U88" i="7"/>
  <c r="T88" i="7"/>
  <c r="S88" i="7"/>
  <c r="R88" i="7"/>
  <c r="Q88" i="7"/>
  <c r="P88" i="7"/>
  <c r="O88" i="7"/>
  <c r="N88" i="7"/>
  <c r="M88" i="7"/>
  <c r="J88" i="7"/>
  <c r="AC87" i="7"/>
  <c r="AB87" i="7"/>
  <c r="AA87" i="7"/>
  <c r="Z87" i="7"/>
  <c r="Y87" i="7"/>
  <c r="X87" i="7"/>
  <c r="W87" i="7"/>
  <c r="V87" i="7"/>
  <c r="U87" i="7"/>
  <c r="T87" i="7"/>
  <c r="S87" i="7"/>
  <c r="R87" i="7"/>
  <c r="Q87" i="7"/>
  <c r="P87" i="7"/>
  <c r="O87" i="7"/>
  <c r="N87" i="7"/>
  <c r="M87" i="7"/>
  <c r="J87" i="7"/>
  <c r="AC84" i="7"/>
  <c r="AB84" i="7"/>
  <c r="AA84" i="7"/>
  <c r="Z84" i="7"/>
  <c r="Y84" i="7"/>
  <c r="X84" i="7"/>
  <c r="W84" i="7"/>
  <c r="V84" i="7"/>
  <c r="U84" i="7"/>
  <c r="T84" i="7"/>
  <c r="S84" i="7"/>
  <c r="R84" i="7"/>
  <c r="Q84" i="7"/>
  <c r="P84" i="7"/>
  <c r="O84" i="7"/>
  <c r="N84" i="7"/>
  <c r="M84" i="7"/>
  <c r="J84" i="7"/>
  <c r="AC83" i="7"/>
  <c r="AB83" i="7"/>
  <c r="AA83" i="7"/>
  <c r="Z83" i="7"/>
  <c r="Y83" i="7"/>
  <c r="X83" i="7"/>
  <c r="W83" i="7"/>
  <c r="V83" i="7"/>
  <c r="U83" i="7"/>
  <c r="T83" i="7"/>
  <c r="S83" i="7"/>
  <c r="R83" i="7"/>
  <c r="Q83" i="7"/>
  <c r="P83" i="7"/>
  <c r="O83" i="7"/>
  <c r="N83" i="7"/>
  <c r="M83" i="7"/>
  <c r="J83" i="7"/>
  <c r="AC82" i="7"/>
  <c r="AB82" i="7"/>
  <c r="AA82" i="7"/>
  <c r="Z82" i="7"/>
  <c r="Y82" i="7"/>
  <c r="X82" i="7"/>
  <c r="W82" i="7"/>
  <c r="V82" i="7"/>
  <c r="U82" i="7"/>
  <c r="T82" i="7"/>
  <c r="S82" i="7"/>
  <c r="R82" i="7"/>
  <c r="Q82" i="7"/>
  <c r="P82" i="7"/>
  <c r="O82" i="7"/>
  <c r="N82" i="7"/>
  <c r="M82" i="7"/>
  <c r="J82" i="7"/>
  <c r="AC81" i="7"/>
  <c r="AB81" i="7"/>
  <c r="AA81" i="7"/>
  <c r="AA85" i="7" s="1"/>
  <c r="Z81" i="7"/>
  <c r="Y81" i="7"/>
  <c r="X81" i="7"/>
  <c r="W81" i="7"/>
  <c r="V81" i="7"/>
  <c r="U81" i="7"/>
  <c r="T81" i="7"/>
  <c r="S81" i="7"/>
  <c r="S85" i="7" s="1"/>
  <c r="R81" i="7"/>
  <c r="Q81" i="7"/>
  <c r="P81" i="7"/>
  <c r="O81" i="7"/>
  <c r="N81" i="7"/>
  <c r="M81" i="7"/>
  <c r="J81" i="7"/>
  <c r="AC78" i="7"/>
  <c r="AB78" i="7"/>
  <c r="AA78" i="7"/>
  <c r="Z78" i="7"/>
  <c r="Y78" i="7"/>
  <c r="X78" i="7"/>
  <c r="W78" i="7"/>
  <c r="V78" i="7"/>
  <c r="U78" i="7"/>
  <c r="T78" i="7"/>
  <c r="S78" i="7"/>
  <c r="R78" i="7"/>
  <c r="Q78" i="7"/>
  <c r="P78" i="7"/>
  <c r="O78" i="7"/>
  <c r="N78" i="7"/>
  <c r="M78" i="7"/>
  <c r="J78" i="7"/>
  <c r="AC22" i="7"/>
  <c r="AB22" i="7"/>
  <c r="AA22" i="7"/>
  <c r="Z22" i="7"/>
  <c r="Y22" i="7"/>
  <c r="X22" i="7"/>
  <c r="W22" i="7"/>
  <c r="V22" i="7"/>
  <c r="U22" i="7"/>
  <c r="T22" i="7"/>
  <c r="S22" i="7"/>
  <c r="R22" i="7"/>
  <c r="Q22" i="7"/>
  <c r="P22" i="7"/>
  <c r="O22" i="7"/>
  <c r="N22" i="7"/>
  <c r="M22" i="7"/>
  <c r="J22" i="7"/>
  <c r="R18" i="7"/>
  <c r="M105" i="7" l="1"/>
  <c r="M118" i="7" s="1"/>
  <c r="M98" i="7"/>
  <c r="N98" i="7" s="1"/>
  <c r="O98" i="7" s="1"/>
  <c r="P98" i="7" s="1"/>
  <c r="Q98" i="7" s="1"/>
  <c r="M107" i="7"/>
  <c r="M120" i="7" s="1"/>
  <c r="K118" i="7"/>
  <c r="V85" i="7"/>
  <c r="R85" i="7"/>
  <c r="N105" i="7"/>
  <c r="M102" i="7"/>
  <c r="M116" i="7" s="1"/>
  <c r="M103" i="7"/>
  <c r="N103" i="7" s="1"/>
  <c r="O103" i="7" s="1"/>
  <c r="P103" i="7" s="1"/>
  <c r="Q103" i="7" s="1"/>
  <c r="R103" i="7" s="1"/>
  <c r="S103" i="7" s="1"/>
  <c r="T103" i="7" s="1"/>
  <c r="U103" i="7" s="1"/>
  <c r="V103" i="7" s="1"/>
  <c r="W103" i="7" s="1"/>
  <c r="X103" i="7" s="1"/>
  <c r="Y103" i="7" s="1"/>
  <c r="Z103" i="7" s="1"/>
  <c r="AA103" i="7" s="1"/>
  <c r="AB103" i="7" s="1"/>
  <c r="AC103" i="7" s="1"/>
  <c r="K119" i="7"/>
  <c r="J85" i="7"/>
  <c r="T85" i="7"/>
  <c r="J118" i="7"/>
  <c r="N112" i="7"/>
  <c r="O85" i="7"/>
  <c r="N85" i="7"/>
  <c r="X85" i="7"/>
  <c r="M101" i="7"/>
  <c r="N101" i="7" s="1"/>
  <c r="O101" i="7" s="1"/>
  <c r="P101" i="7" s="1"/>
  <c r="Q101" i="7" s="1"/>
  <c r="R101" i="7" s="1"/>
  <c r="M112" i="7"/>
  <c r="Y85" i="7"/>
  <c r="AB85" i="7"/>
  <c r="W85" i="7"/>
  <c r="M85" i="7"/>
  <c r="P85" i="7"/>
  <c r="Q85" i="7"/>
  <c r="Z85" i="7"/>
  <c r="J124" i="7"/>
  <c r="J112" i="7"/>
  <c r="O112" i="7"/>
  <c r="AC85" i="7"/>
  <c r="M99" i="7"/>
  <c r="N99" i="7" s="1"/>
  <c r="O99" i="7" s="1"/>
  <c r="P99" i="7" s="1"/>
  <c r="Q99" i="7" s="1"/>
  <c r="Q113" i="7" s="1"/>
  <c r="J115" i="7"/>
  <c r="M100" i="7"/>
  <c r="M114" i="7" s="1"/>
  <c r="U85" i="7"/>
  <c r="P112" i="7" l="1"/>
  <c r="J120" i="7"/>
  <c r="K117" i="7"/>
  <c r="K116" i="7"/>
  <c r="N107" i="7"/>
  <c r="O107" i="7" s="1"/>
  <c r="K120" i="7"/>
  <c r="K127" i="7"/>
  <c r="K112" i="7"/>
  <c r="L118" i="7"/>
  <c r="L112" i="7"/>
  <c r="M117" i="7"/>
  <c r="N102" i="7"/>
  <c r="N117" i="7" s="1"/>
  <c r="M106" i="7"/>
  <c r="O113" i="7"/>
  <c r="N118" i="7"/>
  <c r="O105" i="7"/>
  <c r="J117" i="7"/>
  <c r="J116" i="7"/>
  <c r="R98" i="7"/>
  <c r="R99" i="7"/>
  <c r="J113" i="7"/>
  <c r="M113" i="7"/>
  <c r="P113" i="7"/>
  <c r="J119" i="7"/>
  <c r="J126" i="7"/>
  <c r="N113" i="7"/>
  <c r="M108" i="7"/>
  <c r="J127" i="7"/>
  <c r="J125" i="7"/>
  <c r="S101" i="7"/>
  <c r="M115" i="7"/>
  <c r="N100" i="7"/>
  <c r="Q112" i="7"/>
  <c r="N116" i="7" l="1"/>
  <c r="O102" i="7"/>
  <c r="O117" i="7" s="1"/>
  <c r="L127" i="7"/>
  <c r="L124" i="7"/>
  <c r="L116" i="7"/>
  <c r="L117" i="7"/>
  <c r="K115" i="7"/>
  <c r="K114" i="7"/>
  <c r="L120" i="7"/>
  <c r="N120" i="7"/>
  <c r="J128" i="7"/>
  <c r="L126" i="7"/>
  <c r="L119" i="7"/>
  <c r="K124" i="7"/>
  <c r="K125" i="7"/>
  <c r="K113" i="7"/>
  <c r="K126" i="7"/>
  <c r="O118" i="7"/>
  <c r="P105" i="7"/>
  <c r="J121" i="7"/>
  <c r="O116" i="7"/>
  <c r="T101" i="7"/>
  <c r="N106" i="7"/>
  <c r="M119" i="7"/>
  <c r="M121" i="7" s="1"/>
  <c r="O120" i="7"/>
  <c r="P107" i="7"/>
  <c r="S99" i="7"/>
  <c r="R113" i="7"/>
  <c r="N115" i="7"/>
  <c r="O100" i="7"/>
  <c r="N114" i="7"/>
  <c r="N108" i="7"/>
  <c r="M127" i="7"/>
  <c r="M124" i="7"/>
  <c r="M125" i="7"/>
  <c r="S98" i="7"/>
  <c r="R112" i="7"/>
  <c r="M126" i="7"/>
  <c r="P102" i="7" l="1"/>
  <c r="K121" i="7"/>
  <c r="L114" i="7"/>
  <c r="L115" i="7"/>
  <c r="L113" i="7"/>
  <c r="L125" i="7"/>
  <c r="L128" i="7" s="1"/>
  <c r="K128" i="7"/>
  <c r="K131" i="7" s="1"/>
  <c r="J131" i="7"/>
  <c r="J133" i="7" s="1"/>
  <c r="Q105" i="7"/>
  <c r="P118" i="7"/>
  <c r="T98" i="7"/>
  <c r="S112" i="7"/>
  <c r="T99" i="7"/>
  <c r="S113" i="7"/>
  <c r="O108" i="7"/>
  <c r="N126" i="7"/>
  <c r="N125" i="7"/>
  <c r="N124" i="7"/>
  <c r="N127" i="7"/>
  <c r="U101" i="7"/>
  <c r="Q107" i="7"/>
  <c r="P120" i="7"/>
  <c r="O106" i="7"/>
  <c r="N119" i="7"/>
  <c r="N121" i="7" s="1"/>
  <c r="P100" i="7"/>
  <c r="O115" i="7"/>
  <c r="O114" i="7"/>
  <c r="P117" i="7"/>
  <c r="Q102" i="7"/>
  <c r="P116" i="7"/>
  <c r="M128" i="7"/>
  <c r="M131" i="7" s="1"/>
  <c r="M133" i="7" s="1"/>
  <c r="L121" i="7" l="1"/>
  <c r="L131" i="7" s="1"/>
  <c r="Q118" i="7"/>
  <c r="R105" i="7"/>
  <c r="P108" i="7"/>
  <c r="O126" i="7"/>
  <c r="O127" i="7"/>
  <c r="O124" i="7"/>
  <c r="O125" i="7"/>
  <c r="Q120" i="7"/>
  <c r="R107" i="7"/>
  <c r="U98" i="7"/>
  <c r="T112" i="7"/>
  <c r="V101" i="7"/>
  <c r="Q117" i="7"/>
  <c r="R102" i="7"/>
  <c r="Q116" i="7"/>
  <c r="P115" i="7"/>
  <c r="Q100" i="7"/>
  <c r="P114" i="7"/>
  <c r="N128" i="7"/>
  <c r="N131" i="7" s="1"/>
  <c r="N133" i="7" s="1"/>
  <c r="U99" i="7"/>
  <c r="T113" i="7"/>
  <c r="P106" i="7"/>
  <c r="O119" i="7"/>
  <c r="O121" i="7" s="1"/>
  <c r="R118" i="7" l="1"/>
  <c r="S105" i="7"/>
  <c r="V98" i="7"/>
  <c r="U112" i="7"/>
  <c r="P119" i="7"/>
  <c r="P121" i="7" s="1"/>
  <c r="Q106" i="7"/>
  <c r="V99" i="7"/>
  <c r="U113" i="7"/>
  <c r="R120" i="7"/>
  <c r="S107" i="7"/>
  <c r="W101" i="7"/>
  <c r="Q115" i="7"/>
  <c r="R100" i="7"/>
  <c r="Q114" i="7"/>
  <c r="O128" i="7"/>
  <c r="O131" i="7" s="1"/>
  <c r="O133" i="7" s="1"/>
  <c r="S102" i="7"/>
  <c r="R117" i="7"/>
  <c r="R116" i="7"/>
  <c r="Q108" i="7"/>
  <c r="P124" i="7"/>
  <c r="P127" i="7"/>
  <c r="P126" i="7"/>
  <c r="P125" i="7"/>
  <c r="T105" i="7" l="1"/>
  <c r="S118" i="7"/>
  <c r="X101" i="7"/>
  <c r="W99" i="7"/>
  <c r="V113" i="7"/>
  <c r="S117" i="7"/>
  <c r="T102" i="7"/>
  <c r="S116" i="7"/>
  <c r="R106" i="7"/>
  <c r="Q119" i="7"/>
  <c r="Q121" i="7" s="1"/>
  <c r="R115" i="7"/>
  <c r="S100" i="7"/>
  <c r="R114" i="7"/>
  <c r="S120" i="7"/>
  <c r="T107" i="7"/>
  <c r="P128" i="7"/>
  <c r="P131" i="7" s="1"/>
  <c r="P133" i="7" s="1"/>
  <c r="W98" i="7"/>
  <c r="V112" i="7"/>
  <c r="R108" i="7"/>
  <c r="Q127" i="7"/>
  <c r="Q126" i="7"/>
  <c r="Q124" i="7"/>
  <c r="Q125" i="7"/>
  <c r="Q128" i="7" l="1"/>
  <c r="Q131" i="7" s="1"/>
  <c r="Q133" i="7" s="1"/>
  <c r="U105" i="7"/>
  <c r="T118" i="7"/>
  <c r="U102" i="7"/>
  <c r="T117" i="7"/>
  <c r="T116" i="7"/>
  <c r="U107" i="7"/>
  <c r="T120" i="7"/>
  <c r="X98" i="7"/>
  <c r="W112" i="7"/>
  <c r="X99" i="7"/>
  <c r="W113" i="7"/>
  <c r="R119" i="7"/>
  <c r="R121" i="7" s="1"/>
  <c r="S106" i="7"/>
  <c r="S108" i="7"/>
  <c r="R127" i="7"/>
  <c r="R126" i="7"/>
  <c r="R125" i="7"/>
  <c r="R124" i="7"/>
  <c r="S115" i="7"/>
  <c r="T100" i="7"/>
  <c r="S114" i="7"/>
  <c r="Y101" i="7"/>
  <c r="R128" i="7" l="1"/>
  <c r="R131" i="7" s="1"/>
  <c r="R133" i="7" s="1"/>
  <c r="V105" i="7"/>
  <c r="U118" i="7"/>
  <c r="Y98" i="7"/>
  <c r="X112" i="7"/>
  <c r="Y99" i="7"/>
  <c r="X113" i="7"/>
  <c r="U120" i="7"/>
  <c r="V107" i="7"/>
  <c r="Z101" i="7"/>
  <c r="T108" i="7"/>
  <c r="S127" i="7"/>
  <c r="S126" i="7"/>
  <c r="S124" i="7"/>
  <c r="S125" i="7"/>
  <c r="T106" i="7"/>
  <c r="S119" i="7"/>
  <c r="S121" i="7" s="1"/>
  <c r="V102" i="7"/>
  <c r="U117" i="7"/>
  <c r="U116" i="7"/>
  <c r="T115" i="7"/>
  <c r="U100" i="7"/>
  <c r="T114" i="7"/>
  <c r="S128" i="7" l="1"/>
  <c r="S131" i="7" s="1"/>
  <c r="S133" i="7" s="1"/>
  <c r="W105" i="7"/>
  <c r="V118" i="7"/>
  <c r="V117" i="7"/>
  <c r="W102" i="7"/>
  <c r="V116" i="7"/>
  <c r="Z99" i="7"/>
  <c r="Y113" i="7"/>
  <c r="T127" i="7"/>
  <c r="U108" i="7"/>
  <c r="T126" i="7"/>
  <c r="T124" i="7"/>
  <c r="T125" i="7"/>
  <c r="U115" i="7"/>
  <c r="V100" i="7"/>
  <c r="U114" i="7"/>
  <c r="T119" i="7"/>
  <c r="T121" i="7" s="1"/>
  <c r="U106" i="7"/>
  <c r="AA101" i="7"/>
  <c r="Z98" i="7"/>
  <c r="Y112" i="7"/>
  <c r="W107" i="7"/>
  <c r="V120" i="7"/>
  <c r="T128" i="7" l="1"/>
  <c r="T131" i="7" s="1"/>
  <c r="T133" i="7" s="1"/>
  <c r="W118" i="7"/>
  <c r="X105" i="7"/>
  <c r="V115" i="7"/>
  <c r="W100" i="7"/>
  <c r="V114" i="7"/>
  <c r="AA99" i="7"/>
  <c r="Z113" i="7"/>
  <c r="AB101" i="7"/>
  <c r="AA98" i="7"/>
  <c r="Z112" i="7"/>
  <c r="V106" i="7"/>
  <c r="U119" i="7"/>
  <c r="U121" i="7" s="1"/>
  <c r="W120" i="7"/>
  <c r="X107" i="7"/>
  <c r="V108" i="7"/>
  <c r="U127" i="7"/>
  <c r="U126" i="7"/>
  <c r="U124" i="7"/>
  <c r="U125" i="7"/>
  <c r="X102" i="7"/>
  <c r="W117" i="7"/>
  <c r="W116" i="7"/>
  <c r="X118" i="7" l="1"/>
  <c r="Y105" i="7"/>
  <c r="V119" i="7"/>
  <c r="V121" i="7" s="1"/>
  <c r="W106" i="7"/>
  <c r="AC101" i="7"/>
  <c r="X117" i="7"/>
  <c r="Y102" i="7"/>
  <c r="X116" i="7"/>
  <c r="AB98" i="7"/>
  <c r="AA112" i="7"/>
  <c r="AB99" i="7"/>
  <c r="AA113" i="7"/>
  <c r="W108" i="7"/>
  <c r="V127" i="7"/>
  <c r="V126" i="7"/>
  <c r="V125" i="7"/>
  <c r="V124" i="7"/>
  <c r="U128" i="7"/>
  <c r="U131" i="7" s="1"/>
  <c r="U133" i="7" s="1"/>
  <c r="Y107" i="7"/>
  <c r="X120" i="7"/>
  <c r="W115" i="7"/>
  <c r="X100" i="7"/>
  <c r="W114" i="7"/>
  <c r="Y118" i="7" l="1"/>
  <c r="Z105" i="7"/>
  <c r="V128" i="7"/>
  <c r="V131" i="7" s="1"/>
  <c r="V133" i="7" s="1"/>
  <c r="X108" i="7"/>
  <c r="W127" i="7"/>
  <c r="W126" i="7"/>
  <c r="W125" i="7"/>
  <c r="W124" i="7"/>
  <c r="Y117" i="7"/>
  <c r="Z102" i="7"/>
  <c r="Y116" i="7"/>
  <c r="AC99" i="7"/>
  <c r="AB113" i="7"/>
  <c r="X106" i="7"/>
  <c r="W119" i="7"/>
  <c r="W121" i="7" s="1"/>
  <c r="AC98" i="7"/>
  <c r="AB112" i="7"/>
  <c r="Y120" i="7"/>
  <c r="Z107" i="7"/>
  <c r="X115" i="7"/>
  <c r="Y100" i="7"/>
  <c r="X114" i="7"/>
  <c r="AA105" i="7" l="1"/>
  <c r="Z118" i="7"/>
  <c r="W128" i="7"/>
  <c r="W131" i="7" s="1"/>
  <c r="W133" i="7" s="1"/>
  <c r="Y115" i="7"/>
  <c r="Z100" i="7"/>
  <c r="Y114" i="7"/>
  <c r="AA102" i="7"/>
  <c r="Z117" i="7"/>
  <c r="Z116" i="7"/>
  <c r="X119" i="7"/>
  <c r="X121" i="7" s="1"/>
  <c r="Y106" i="7"/>
  <c r="Z120" i="7"/>
  <c r="AA107" i="7"/>
  <c r="AC112" i="7"/>
  <c r="AC113" i="7"/>
  <c r="Y108" i="7"/>
  <c r="X127" i="7"/>
  <c r="X126" i="7"/>
  <c r="X124" i="7"/>
  <c r="X125" i="7"/>
  <c r="AA118" i="7" l="1"/>
  <c r="AB105" i="7"/>
  <c r="Z106" i="7"/>
  <c r="Y119" i="7"/>
  <c r="Y121" i="7" s="1"/>
  <c r="X128" i="7"/>
  <c r="X131" i="7" s="1"/>
  <c r="X133" i="7" s="1"/>
  <c r="AA117" i="7"/>
  <c r="AB102" i="7"/>
  <c r="AA116" i="7"/>
  <c r="AA120" i="7"/>
  <c r="AB107" i="7"/>
  <c r="Z115" i="7"/>
  <c r="AA100" i="7"/>
  <c r="Z114" i="7"/>
  <c r="Z108" i="7"/>
  <c r="Y127" i="7"/>
  <c r="Y126" i="7"/>
  <c r="Y125" i="7"/>
  <c r="Y124" i="7"/>
  <c r="AC105" i="7" l="1"/>
  <c r="AC118" i="7" s="1"/>
  <c r="AB118" i="7"/>
  <c r="AC102" i="7"/>
  <c r="AB117" i="7"/>
  <c r="AB116" i="7"/>
  <c r="Y128" i="7"/>
  <c r="Y131" i="7" s="1"/>
  <c r="Y133" i="7" s="1"/>
  <c r="AC107" i="7"/>
  <c r="AC120" i="7" s="1"/>
  <c r="AB120" i="7"/>
  <c r="AA108" i="7"/>
  <c r="Z127" i="7"/>
  <c r="Z126" i="7"/>
  <c r="Z125" i="7"/>
  <c r="Z124" i="7"/>
  <c r="AA115" i="7"/>
  <c r="AB100" i="7"/>
  <c r="AA114" i="7"/>
  <c r="Z119" i="7"/>
  <c r="Z121" i="7" s="1"/>
  <c r="AA106" i="7"/>
  <c r="Z128" i="7" l="1"/>
  <c r="Z131" i="7" s="1"/>
  <c r="Z133" i="7" s="1"/>
  <c r="AB108" i="7"/>
  <c r="AA127" i="7"/>
  <c r="AA126" i="7"/>
  <c r="AA124" i="7"/>
  <c r="AA125" i="7"/>
  <c r="AA121" i="7"/>
  <c r="AB115" i="7"/>
  <c r="AC100" i="7"/>
  <c r="AB114" i="7"/>
  <c r="AC117" i="7"/>
  <c r="AC116" i="7"/>
  <c r="AB106" i="7"/>
  <c r="AA119" i="7"/>
  <c r="AC115" i="7" l="1"/>
  <c r="AC114" i="7"/>
  <c r="AB119" i="7"/>
  <c r="AC106" i="7"/>
  <c r="AC119" i="7" s="1"/>
  <c r="AA128" i="7"/>
  <c r="AA131" i="7" s="1"/>
  <c r="AA133" i="7" s="1"/>
  <c r="AB121" i="7"/>
  <c r="AC108" i="7"/>
  <c r="AB127" i="7"/>
  <c r="AB126" i="7"/>
  <c r="AB125" i="7"/>
  <c r="AB124" i="7"/>
  <c r="AB128" i="7" l="1"/>
  <c r="AB131" i="7" s="1"/>
  <c r="AB133" i="7" s="1"/>
  <c r="AC127" i="7"/>
  <c r="AC126" i="7"/>
  <c r="AC125" i="7"/>
  <c r="AC124" i="7"/>
  <c r="AC121" i="7"/>
  <c r="AC128" i="7" l="1"/>
  <c r="AC131" i="7" s="1"/>
  <c r="AC133" i="7" s="1"/>
  <c r="G72" i="6"/>
  <c r="H72" i="6" s="1"/>
  <c r="G71" i="6"/>
  <c r="G84" i="6" s="1"/>
  <c r="F84" i="6"/>
  <c r="G70" i="6"/>
  <c r="F82" i="6"/>
  <c r="G67" i="6"/>
  <c r="H67" i="6" s="1"/>
  <c r="I67" i="6" s="1"/>
  <c r="J67" i="6" s="1"/>
  <c r="K67" i="6" s="1"/>
  <c r="L67" i="6" s="1"/>
  <c r="M67" i="6" s="1"/>
  <c r="N67" i="6" s="1"/>
  <c r="O67" i="6" s="1"/>
  <c r="P67" i="6" s="1"/>
  <c r="Q67" i="6" s="1"/>
  <c r="R67" i="6" s="1"/>
  <c r="S67" i="6" s="1"/>
  <c r="T67" i="6" s="1"/>
  <c r="U67" i="6" s="1"/>
  <c r="V67" i="6" s="1"/>
  <c r="W67" i="6" s="1"/>
  <c r="X67" i="6" s="1"/>
  <c r="G66" i="6"/>
  <c r="G65" i="6"/>
  <c r="H65" i="6" s="1"/>
  <c r="I65" i="6" s="1"/>
  <c r="G64" i="6"/>
  <c r="G63" i="6"/>
  <c r="H63" i="6" s="1"/>
  <c r="G62" i="6"/>
  <c r="H62" i="6" s="1"/>
  <c r="X56" i="6"/>
  <c r="W56" i="6"/>
  <c r="V56" i="6"/>
  <c r="U56" i="6"/>
  <c r="T56" i="6"/>
  <c r="S56" i="6"/>
  <c r="R56" i="6"/>
  <c r="Q56" i="6"/>
  <c r="P56" i="6"/>
  <c r="O56" i="6"/>
  <c r="N56" i="6"/>
  <c r="M56" i="6"/>
  <c r="L56" i="6"/>
  <c r="K56" i="6"/>
  <c r="J56" i="6"/>
  <c r="I56" i="6"/>
  <c r="H56" i="6"/>
  <c r="G56" i="6"/>
  <c r="F56" i="6"/>
  <c r="E56" i="6"/>
  <c r="X55" i="6"/>
  <c r="W55" i="6"/>
  <c r="V55" i="6"/>
  <c r="U55" i="6"/>
  <c r="T55" i="6"/>
  <c r="S55" i="6"/>
  <c r="R55" i="6"/>
  <c r="Q55" i="6"/>
  <c r="P55" i="6"/>
  <c r="O55" i="6"/>
  <c r="N55" i="6"/>
  <c r="M55" i="6"/>
  <c r="L55" i="6"/>
  <c r="K55" i="6"/>
  <c r="J55" i="6"/>
  <c r="I55" i="6"/>
  <c r="H55" i="6"/>
  <c r="G55" i="6"/>
  <c r="F55" i="6"/>
  <c r="E55" i="6"/>
  <c r="X54" i="6"/>
  <c r="W54" i="6"/>
  <c r="V54" i="6"/>
  <c r="U54" i="6"/>
  <c r="T54" i="6"/>
  <c r="S54" i="6"/>
  <c r="R54" i="6"/>
  <c r="Q54" i="6"/>
  <c r="P54" i="6"/>
  <c r="O54" i="6"/>
  <c r="N54" i="6"/>
  <c r="M54" i="6"/>
  <c r="L54" i="6"/>
  <c r="K54" i="6"/>
  <c r="J54" i="6"/>
  <c r="I54" i="6"/>
  <c r="H54" i="6"/>
  <c r="G54" i="6"/>
  <c r="F54" i="6"/>
  <c r="E54" i="6"/>
  <c r="X53" i="6"/>
  <c r="W53" i="6"/>
  <c r="V53" i="6"/>
  <c r="U53" i="6"/>
  <c r="T53" i="6"/>
  <c r="S53" i="6"/>
  <c r="R53" i="6"/>
  <c r="Q53" i="6"/>
  <c r="P53" i="6"/>
  <c r="O53" i="6"/>
  <c r="N53" i="6"/>
  <c r="M53" i="6"/>
  <c r="L53" i="6"/>
  <c r="K53" i="6"/>
  <c r="J53" i="6"/>
  <c r="I53" i="6"/>
  <c r="H53" i="6"/>
  <c r="G53" i="6"/>
  <c r="F53" i="6"/>
  <c r="E53" i="6"/>
  <c r="X52" i="6"/>
  <c r="W52" i="6"/>
  <c r="V52" i="6"/>
  <c r="U52" i="6"/>
  <c r="T52" i="6"/>
  <c r="S52" i="6"/>
  <c r="R52" i="6"/>
  <c r="Q52" i="6"/>
  <c r="P52" i="6"/>
  <c r="O52" i="6"/>
  <c r="N52" i="6"/>
  <c r="M52" i="6"/>
  <c r="L52" i="6"/>
  <c r="K52" i="6"/>
  <c r="J52" i="6"/>
  <c r="I52" i="6"/>
  <c r="H52" i="6"/>
  <c r="G52" i="6"/>
  <c r="F52" i="6"/>
  <c r="E52" i="6"/>
  <c r="X51" i="6"/>
  <c r="W51" i="6"/>
  <c r="V51" i="6"/>
  <c r="U51" i="6"/>
  <c r="T51" i="6"/>
  <c r="S51" i="6"/>
  <c r="R51" i="6"/>
  <c r="Q51" i="6"/>
  <c r="P51" i="6"/>
  <c r="O51" i="6"/>
  <c r="N51" i="6"/>
  <c r="M51" i="6"/>
  <c r="L51" i="6"/>
  <c r="K51" i="6"/>
  <c r="J51" i="6"/>
  <c r="I51" i="6"/>
  <c r="H51" i="6"/>
  <c r="G51" i="6"/>
  <c r="F51" i="6"/>
  <c r="E51" i="6"/>
  <c r="X48" i="6"/>
  <c r="W48" i="6"/>
  <c r="V48" i="6"/>
  <c r="U48" i="6"/>
  <c r="T48" i="6"/>
  <c r="S48" i="6"/>
  <c r="R48" i="6"/>
  <c r="Q48" i="6"/>
  <c r="P48" i="6"/>
  <c r="O48" i="6"/>
  <c r="N48" i="6"/>
  <c r="M48" i="6"/>
  <c r="L48" i="6"/>
  <c r="K48" i="6"/>
  <c r="J48" i="6"/>
  <c r="I48" i="6"/>
  <c r="H48" i="6"/>
  <c r="G48" i="6"/>
  <c r="F48" i="6"/>
  <c r="E48" i="6"/>
  <c r="X47" i="6"/>
  <c r="W47" i="6"/>
  <c r="V47" i="6"/>
  <c r="U47" i="6"/>
  <c r="T47" i="6"/>
  <c r="S47" i="6"/>
  <c r="R47" i="6"/>
  <c r="Q47" i="6"/>
  <c r="P47" i="6"/>
  <c r="O47" i="6"/>
  <c r="N47" i="6"/>
  <c r="M47" i="6"/>
  <c r="L47" i="6"/>
  <c r="K47" i="6"/>
  <c r="J47" i="6"/>
  <c r="I47" i="6"/>
  <c r="H47" i="6"/>
  <c r="G47" i="6"/>
  <c r="G78" i="6" s="1"/>
  <c r="F47" i="6"/>
  <c r="F78" i="6" s="1"/>
  <c r="E47" i="6"/>
  <c r="X46" i="6"/>
  <c r="W46" i="6"/>
  <c r="V46" i="6"/>
  <c r="U46" i="6"/>
  <c r="T46" i="6"/>
  <c r="S46" i="6"/>
  <c r="R46" i="6"/>
  <c r="Q46" i="6"/>
  <c r="P46" i="6"/>
  <c r="O46" i="6"/>
  <c r="N46" i="6"/>
  <c r="M46" i="6"/>
  <c r="L46" i="6"/>
  <c r="K46" i="6"/>
  <c r="J46" i="6"/>
  <c r="I46" i="6"/>
  <c r="H46" i="6"/>
  <c r="G46" i="6"/>
  <c r="F46" i="6"/>
  <c r="F77" i="6" s="1"/>
  <c r="E46" i="6"/>
  <c r="X45" i="6"/>
  <c r="W45" i="6"/>
  <c r="V45" i="6"/>
  <c r="U45" i="6"/>
  <c r="T45" i="6"/>
  <c r="S45" i="6"/>
  <c r="S49" i="6" s="1"/>
  <c r="R45" i="6"/>
  <c r="Q45" i="6"/>
  <c r="P45" i="6"/>
  <c r="O45" i="6"/>
  <c r="N45" i="6"/>
  <c r="M45" i="6"/>
  <c r="L45" i="6"/>
  <c r="K45" i="6"/>
  <c r="J45" i="6"/>
  <c r="I45" i="6"/>
  <c r="H45" i="6"/>
  <c r="G45" i="6"/>
  <c r="F45" i="6"/>
  <c r="F76" i="6" s="1"/>
  <c r="E45" i="6"/>
  <c r="X42" i="6"/>
  <c r="W42" i="6"/>
  <c r="V42" i="6"/>
  <c r="U42" i="6"/>
  <c r="T42" i="6"/>
  <c r="S42" i="6"/>
  <c r="R42" i="6"/>
  <c r="Q42" i="6"/>
  <c r="P42" i="6"/>
  <c r="O42" i="6"/>
  <c r="N42" i="6"/>
  <c r="M42" i="6"/>
  <c r="L42" i="6"/>
  <c r="K42" i="6"/>
  <c r="J42" i="6"/>
  <c r="I42" i="6"/>
  <c r="H42" i="6"/>
  <c r="G42" i="6"/>
  <c r="F42" i="6"/>
  <c r="E42" i="6"/>
  <c r="X22" i="6"/>
  <c r="W22" i="6"/>
  <c r="V22" i="6"/>
  <c r="U22" i="6"/>
  <c r="T22" i="6"/>
  <c r="S22" i="6"/>
  <c r="R22" i="6"/>
  <c r="Q22" i="6"/>
  <c r="P22" i="6"/>
  <c r="O22" i="6"/>
  <c r="N22" i="6"/>
  <c r="M22" i="6"/>
  <c r="L22" i="6"/>
  <c r="K22" i="6"/>
  <c r="J22" i="6"/>
  <c r="I22" i="6"/>
  <c r="H22" i="6"/>
  <c r="G22" i="6"/>
  <c r="F22" i="6"/>
  <c r="F22" i="3"/>
  <c r="G22" i="3"/>
  <c r="H22" i="3"/>
  <c r="I22" i="3"/>
  <c r="J22" i="3"/>
  <c r="K22" i="3"/>
  <c r="L22" i="3"/>
  <c r="M22" i="3"/>
  <c r="N22" i="3"/>
  <c r="O22" i="3"/>
  <c r="P22" i="3"/>
  <c r="Q22" i="3"/>
  <c r="R22" i="3"/>
  <c r="S22" i="3"/>
  <c r="T22" i="3"/>
  <c r="U22" i="3"/>
  <c r="V22" i="3"/>
  <c r="W22" i="3"/>
  <c r="Y22" i="3"/>
  <c r="V49" i="6" l="1"/>
  <c r="L49" i="6"/>
  <c r="N49" i="6"/>
  <c r="T49" i="6"/>
  <c r="I49" i="6"/>
  <c r="Q49" i="6"/>
  <c r="F81" i="6"/>
  <c r="F80" i="6"/>
  <c r="H77" i="6"/>
  <c r="H71" i="6"/>
  <c r="H84" i="6" s="1"/>
  <c r="G76" i="6"/>
  <c r="F79" i="6"/>
  <c r="H49" i="6"/>
  <c r="P49" i="6"/>
  <c r="X49" i="6"/>
  <c r="H88" i="6"/>
  <c r="H90" i="6"/>
  <c r="G69" i="6"/>
  <c r="G82" i="6" s="1"/>
  <c r="R49" i="6"/>
  <c r="G80" i="6"/>
  <c r="J65" i="6"/>
  <c r="K65" i="6" s="1"/>
  <c r="L65" i="6" s="1"/>
  <c r="H76" i="6"/>
  <c r="I62" i="6"/>
  <c r="I72" i="6"/>
  <c r="J72" i="6" s="1"/>
  <c r="K72" i="6" s="1"/>
  <c r="L72" i="6" s="1"/>
  <c r="M72" i="6" s="1"/>
  <c r="H89" i="6"/>
  <c r="I63" i="6"/>
  <c r="J63" i="6" s="1"/>
  <c r="K63" i="6" s="1"/>
  <c r="L63" i="6" s="1"/>
  <c r="L89" i="6" s="1"/>
  <c r="G89" i="6"/>
  <c r="G91" i="6"/>
  <c r="F91" i="6"/>
  <c r="F49" i="6"/>
  <c r="H69" i="6"/>
  <c r="I71" i="6"/>
  <c r="H64" i="6"/>
  <c r="G79" i="6"/>
  <c r="J49" i="6"/>
  <c r="H70" i="6"/>
  <c r="G83" i="6"/>
  <c r="G77" i="6"/>
  <c r="F89" i="6"/>
  <c r="F88" i="6"/>
  <c r="J89" i="6"/>
  <c r="F90" i="6"/>
  <c r="K49" i="6"/>
  <c r="G88" i="6"/>
  <c r="G90" i="6"/>
  <c r="H66" i="6"/>
  <c r="G81" i="6"/>
  <c r="F83" i="6"/>
  <c r="E49" i="6"/>
  <c r="M49" i="6"/>
  <c r="U49" i="6"/>
  <c r="G49" i="6"/>
  <c r="O49" i="6"/>
  <c r="W49" i="6"/>
  <c r="F85" i="6" l="1"/>
  <c r="I90" i="6"/>
  <c r="J77" i="6"/>
  <c r="K89" i="6"/>
  <c r="I89" i="6"/>
  <c r="I77" i="6"/>
  <c r="G85" i="6"/>
  <c r="F92" i="6"/>
  <c r="M65" i="6"/>
  <c r="L90" i="6"/>
  <c r="I70" i="6"/>
  <c r="H83" i="6"/>
  <c r="J71" i="6"/>
  <c r="I84" i="6"/>
  <c r="L77" i="6"/>
  <c r="M63" i="6"/>
  <c r="N72" i="6"/>
  <c r="I66" i="6"/>
  <c r="H81" i="6"/>
  <c r="H79" i="6"/>
  <c r="H78" i="6"/>
  <c r="I64" i="6"/>
  <c r="H91" i="6"/>
  <c r="H92" i="6" s="1"/>
  <c r="K77" i="6"/>
  <c r="H82" i="6"/>
  <c r="I69" i="6"/>
  <c r="J62" i="6"/>
  <c r="I88" i="6"/>
  <c r="I76" i="6"/>
  <c r="G92" i="6"/>
  <c r="J90" i="6"/>
  <c r="K90" i="6"/>
  <c r="H80" i="6"/>
  <c r="F95" i="6" l="1"/>
  <c r="G95" i="6"/>
  <c r="G97" i="6" s="1"/>
  <c r="H85" i="6"/>
  <c r="H95" i="6" s="1"/>
  <c r="J66" i="6"/>
  <c r="I81" i="6"/>
  <c r="I80" i="6"/>
  <c r="I91" i="6"/>
  <c r="I92" i="6" s="1"/>
  <c r="I83" i="6"/>
  <c r="J70" i="6"/>
  <c r="N65" i="6"/>
  <c r="M90" i="6"/>
  <c r="O72" i="6"/>
  <c r="I79" i="6"/>
  <c r="J64" i="6"/>
  <c r="I78" i="6"/>
  <c r="M89" i="6"/>
  <c r="N63" i="6"/>
  <c r="M77" i="6"/>
  <c r="J69" i="6"/>
  <c r="I82" i="6"/>
  <c r="K62" i="6"/>
  <c r="J76" i="6"/>
  <c r="J88" i="6"/>
  <c r="K71" i="6"/>
  <c r="J84" i="6"/>
  <c r="H97" i="6" l="1"/>
  <c r="I85" i="6"/>
  <c r="I95" i="6" s="1"/>
  <c r="I97" i="6" s="1"/>
  <c r="L62" i="6"/>
  <c r="K88" i="6"/>
  <c r="K76" i="6"/>
  <c r="J83" i="6"/>
  <c r="K70" i="6"/>
  <c r="K69" i="6"/>
  <c r="J82" i="6"/>
  <c r="P72" i="6"/>
  <c r="L71" i="6"/>
  <c r="K84" i="6"/>
  <c r="J81" i="6"/>
  <c r="J80" i="6"/>
  <c r="K66" i="6"/>
  <c r="J91" i="6"/>
  <c r="J92" i="6" s="1"/>
  <c r="J79" i="6"/>
  <c r="K64" i="6"/>
  <c r="J78" i="6"/>
  <c r="O63" i="6"/>
  <c r="N77" i="6"/>
  <c r="N89" i="6"/>
  <c r="O65" i="6"/>
  <c r="N90" i="6"/>
  <c r="J85" i="6" l="1"/>
  <c r="J95" i="6" s="1"/>
  <c r="J97" i="6" s="1"/>
  <c r="L69" i="6"/>
  <c r="K82" i="6"/>
  <c r="P65" i="6"/>
  <c r="O90" i="6"/>
  <c r="K79" i="6"/>
  <c r="L64" i="6"/>
  <c r="K78" i="6"/>
  <c r="M71" i="6"/>
  <c r="L84" i="6"/>
  <c r="M62" i="6"/>
  <c r="L88" i="6"/>
  <c r="L76" i="6"/>
  <c r="Q72" i="6"/>
  <c r="K81" i="6"/>
  <c r="L66" i="6"/>
  <c r="K91" i="6"/>
  <c r="K92" i="6" s="1"/>
  <c r="K80" i="6"/>
  <c r="P63" i="6"/>
  <c r="O89" i="6"/>
  <c r="O77" i="6"/>
  <c r="K83" i="6"/>
  <c r="L70" i="6"/>
  <c r="F53" i="3"/>
  <c r="G53" i="3"/>
  <c r="H53" i="3"/>
  <c r="I53" i="3"/>
  <c r="J53" i="3"/>
  <c r="K53" i="3"/>
  <c r="L53" i="3"/>
  <c r="M53" i="3"/>
  <c r="N53" i="3"/>
  <c r="O53" i="3"/>
  <c r="P53" i="3"/>
  <c r="Q53" i="3"/>
  <c r="R53" i="3"/>
  <c r="S53" i="3"/>
  <c r="T53" i="3"/>
  <c r="U53" i="3"/>
  <c r="V53" i="3"/>
  <c r="W53" i="3"/>
  <c r="Y53" i="3"/>
  <c r="F52" i="3"/>
  <c r="G52" i="3"/>
  <c r="H52" i="3"/>
  <c r="I52" i="3"/>
  <c r="J52" i="3"/>
  <c r="K52" i="3"/>
  <c r="L52" i="3"/>
  <c r="M52" i="3"/>
  <c r="N52" i="3"/>
  <c r="O52" i="3"/>
  <c r="P52" i="3"/>
  <c r="Q52" i="3"/>
  <c r="R52" i="3"/>
  <c r="S52" i="3"/>
  <c r="T52" i="3"/>
  <c r="U52" i="3"/>
  <c r="V52" i="3"/>
  <c r="W52" i="3"/>
  <c r="Y52" i="3"/>
  <c r="K85" i="6" l="1"/>
  <c r="K95" i="6" s="1"/>
  <c r="K97" i="6" s="1"/>
  <c r="Q63" i="6"/>
  <c r="P89" i="6"/>
  <c r="P77" i="6"/>
  <c r="R72" i="6"/>
  <c r="N62" i="6"/>
  <c r="M76" i="6"/>
  <c r="M88" i="6"/>
  <c r="Q65" i="6"/>
  <c r="P90" i="6"/>
  <c r="M64" i="6"/>
  <c r="L79" i="6"/>
  <c r="L78" i="6"/>
  <c r="L80" i="6"/>
  <c r="L81" i="6"/>
  <c r="M66" i="6"/>
  <c r="L91" i="6"/>
  <c r="L92" i="6" s="1"/>
  <c r="N71" i="6"/>
  <c r="M84" i="6"/>
  <c r="M70" i="6"/>
  <c r="L83" i="6"/>
  <c r="L82" i="6"/>
  <c r="M69" i="6"/>
  <c r="F74" i="3"/>
  <c r="G74" i="3" s="1"/>
  <c r="H74" i="3" s="1"/>
  <c r="I74" i="3" s="1"/>
  <c r="J74" i="3" s="1"/>
  <c r="K74" i="3" s="1"/>
  <c r="L74" i="3" s="1"/>
  <c r="M74" i="3" s="1"/>
  <c r="N74" i="3" s="1"/>
  <c r="O74" i="3" s="1"/>
  <c r="P74" i="3" s="1"/>
  <c r="Q74" i="3" s="1"/>
  <c r="R74" i="3" s="1"/>
  <c r="S74" i="3" s="1"/>
  <c r="T74" i="3" s="1"/>
  <c r="U74" i="3" s="1"/>
  <c r="V74" i="3" s="1"/>
  <c r="W74" i="3" s="1"/>
  <c r="F58" i="3"/>
  <c r="G58" i="3"/>
  <c r="H58" i="3"/>
  <c r="I58" i="3"/>
  <c r="J58" i="3"/>
  <c r="K58" i="3"/>
  <c r="L58" i="3"/>
  <c r="M58" i="3"/>
  <c r="N58" i="3"/>
  <c r="O58" i="3"/>
  <c r="P58" i="3"/>
  <c r="Q58" i="3"/>
  <c r="R58" i="3"/>
  <c r="S58" i="3"/>
  <c r="T58" i="3"/>
  <c r="U58" i="3"/>
  <c r="V58" i="3"/>
  <c r="W58" i="3"/>
  <c r="Y58" i="3"/>
  <c r="F59" i="3"/>
  <c r="G59" i="3"/>
  <c r="H59" i="3"/>
  <c r="I59" i="3"/>
  <c r="J59" i="3"/>
  <c r="K59" i="3"/>
  <c r="L59" i="3"/>
  <c r="M59" i="3"/>
  <c r="N59" i="3"/>
  <c r="O59" i="3"/>
  <c r="P59" i="3"/>
  <c r="Q59" i="3"/>
  <c r="R59" i="3"/>
  <c r="S59" i="3"/>
  <c r="T59" i="3"/>
  <c r="U59" i="3"/>
  <c r="V59" i="3"/>
  <c r="W59" i="3"/>
  <c r="Y59" i="3"/>
  <c r="F60" i="3"/>
  <c r="G60" i="3"/>
  <c r="H60" i="3"/>
  <c r="I60" i="3"/>
  <c r="J60" i="3"/>
  <c r="K60" i="3"/>
  <c r="L60" i="3"/>
  <c r="M60" i="3"/>
  <c r="N60" i="3"/>
  <c r="O60" i="3"/>
  <c r="P60" i="3"/>
  <c r="Q60" i="3"/>
  <c r="R60" i="3"/>
  <c r="S60" i="3"/>
  <c r="T60" i="3"/>
  <c r="U60" i="3"/>
  <c r="V60" i="3"/>
  <c r="W60" i="3"/>
  <c r="Y60" i="3"/>
  <c r="F61" i="3"/>
  <c r="G61" i="3"/>
  <c r="H61" i="3"/>
  <c r="I61" i="3"/>
  <c r="J61" i="3"/>
  <c r="K61" i="3"/>
  <c r="L61" i="3"/>
  <c r="M61" i="3"/>
  <c r="N61" i="3"/>
  <c r="O61" i="3"/>
  <c r="P61" i="3"/>
  <c r="Q61" i="3"/>
  <c r="R61" i="3"/>
  <c r="S61" i="3"/>
  <c r="T61" i="3"/>
  <c r="U61" i="3"/>
  <c r="V61" i="3"/>
  <c r="W61" i="3"/>
  <c r="Y61" i="3"/>
  <c r="F62" i="3"/>
  <c r="G62" i="3"/>
  <c r="H62" i="3"/>
  <c r="I62" i="3"/>
  <c r="J62" i="3"/>
  <c r="K62" i="3"/>
  <c r="L62" i="3"/>
  <c r="M62" i="3"/>
  <c r="N62" i="3"/>
  <c r="O62" i="3"/>
  <c r="P62" i="3"/>
  <c r="Q62" i="3"/>
  <c r="R62" i="3"/>
  <c r="S62" i="3"/>
  <c r="T62" i="3"/>
  <c r="U62" i="3"/>
  <c r="V62" i="3"/>
  <c r="W62" i="3"/>
  <c r="Y62" i="3"/>
  <c r="F63" i="3"/>
  <c r="G63" i="3"/>
  <c r="H63" i="3"/>
  <c r="I63" i="3"/>
  <c r="J63" i="3"/>
  <c r="K63" i="3"/>
  <c r="L63" i="3"/>
  <c r="M63" i="3"/>
  <c r="N63" i="3"/>
  <c r="O63" i="3"/>
  <c r="P63" i="3"/>
  <c r="Q63" i="3"/>
  <c r="R63" i="3"/>
  <c r="S63" i="3"/>
  <c r="T63" i="3"/>
  <c r="U63" i="3"/>
  <c r="V63" i="3"/>
  <c r="W63" i="3"/>
  <c r="Y63" i="3"/>
  <c r="Y74" i="3" l="1"/>
  <c r="X74" i="3"/>
  <c r="L85" i="6"/>
  <c r="L95" i="6" s="1"/>
  <c r="L97" i="6" s="1"/>
  <c r="N84" i="6"/>
  <c r="O71" i="6"/>
  <c r="M83" i="6"/>
  <c r="N70" i="6"/>
  <c r="S72" i="6"/>
  <c r="Q90" i="6"/>
  <c r="R65" i="6"/>
  <c r="N64" i="6"/>
  <c r="M79" i="6"/>
  <c r="M78" i="6"/>
  <c r="N66" i="6"/>
  <c r="M81" i="6"/>
  <c r="M80" i="6"/>
  <c r="M91" i="6"/>
  <c r="M92" i="6" s="1"/>
  <c r="R63" i="6"/>
  <c r="Q89" i="6"/>
  <c r="Q77" i="6"/>
  <c r="M82" i="6"/>
  <c r="N69" i="6"/>
  <c r="O62" i="6"/>
  <c r="N88" i="6"/>
  <c r="N76" i="6"/>
  <c r="F79" i="3"/>
  <c r="G79" i="3" s="1"/>
  <c r="H79" i="3" s="1"/>
  <c r="I79" i="3" s="1"/>
  <c r="J79" i="3" s="1"/>
  <c r="K79" i="3" s="1"/>
  <c r="L79" i="3" s="1"/>
  <c r="M79" i="3" s="1"/>
  <c r="N79" i="3" s="1"/>
  <c r="O79" i="3" s="1"/>
  <c r="P79" i="3" s="1"/>
  <c r="Q79" i="3" s="1"/>
  <c r="R79" i="3" s="1"/>
  <c r="S79" i="3" s="1"/>
  <c r="T79" i="3" s="1"/>
  <c r="U79" i="3" s="1"/>
  <c r="V79" i="3" s="1"/>
  <c r="W79" i="3" s="1"/>
  <c r="F78" i="3"/>
  <c r="F91" i="3" s="1"/>
  <c r="F77" i="3"/>
  <c r="F90" i="3" s="1"/>
  <c r="F76" i="3"/>
  <c r="F89" i="3" s="1"/>
  <c r="F73" i="3"/>
  <c r="F72" i="3"/>
  <c r="G72" i="3" s="1"/>
  <c r="H72" i="3" s="1"/>
  <c r="I72" i="3" s="1"/>
  <c r="J72" i="3" s="1"/>
  <c r="K72" i="3" s="1"/>
  <c r="L72" i="3" s="1"/>
  <c r="M72" i="3" s="1"/>
  <c r="N72" i="3" s="1"/>
  <c r="O72" i="3" s="1"/>
  <c r="P72" i="3" s="1"/>
  <c r="F71" i="3"/>
  <c r="F70" i="3"/>
  <c r="G70" i="3" s="1"/>
  <c r="H70" i="3" s="1"/>
  <c r="I70" i="3" s="1"/>
  <c r="J70" i="3" s="1"/>
  <c r="K70" i="3" s="1"/>
  <c r="F69" i="3"/>
  <c r="G69" i="3" s="1"/>
  <c r="H69" i="3" s="1"/>
  <c r="I69" i="3" s="1"/>
  <c r="J69" i="3" s="1"/>
  <c r="K69" i="3" s="1"/>
  <c r="L69" i="3" s="1"/>
  <c r="M69" i="3" s="1"/>
  <c r="N69" i="3" s="1"/>
  <c r="O69" i="3" s="1"/>
  <c r="P69" i="3" s="1"/>
  <c r="Y55" i="3"/>
  <c r="W55" i="3"/>
  <c r="V55" i="3"/>
  <c r="U55" i="3"/>
  <c r="T55" i="3"/>
  <c r="S55" i="3"/>
  <c r="R55" i="3"/>
  <c r="Q55" i="3"/>
  <c r="Y54" i="3"/>
  <c r="W54" i="3"/>
  <c r="V54" i="3"/>
  <c r="U54" i="3"/>
  <c r="T54" i="3"/>
  <c r="S54" i="3"/>
  <c r="R54" i="3"/>
  <c r="Q54" i="3"/>
  <c r="P54" i="3"/>
  <c r="O54" i="3"/>
  <c r="Y49" i="3"/>
  <c r="W49" i="3"/>
  <c r="V49" i="3"/>
  <c r="U49" i="3"/>
  <c r="T49" i="3"/>
  <c r="S49" i="3"/>
  <c r="R49" i="3"/>
  <c r="Q49" i="3"/>
  <c r="Y79" i="3" l="1"/>
  <c r="X79" i="3"/>
  <c r="M85" i="6"/>
  <c r="M95" i="6" s="1"/>
  <c r="M97" i="6" s="1"/>
  <c r="S65" i="6"/>
  <c r="R90" i="6"/>
  <c r="P62" i="6"/>
  <c r="O76" i="6"/>
  <c r="O88" i="6"/>
  <c r="N82" i="6"/>
  <c r="O69" i="6"/>
  <c r="T72" i="6"/>
  <c r="N81" i="6"/>
  <c r="O66" i="6"/>
  <c r="N80" i="6"/>
  <c r="N91" i="6"/>
  <c r="N92" i="6" s="1"/>
  <c r="O70" i="6"/>
  <c r="N83" i="6"/>
  <c r="O84" i="6"/>
  <c r="P71" i="6"/>
  <c r="S63" i="6"/>
  <c r="R89" i="6"/>
  <c r="R77" i="6"/>
  <c r="O64" i="6"/>
  <c r="N79" i="6"/>
  <c r="N78" i="6"/>
  <c r="G73" i="3"/>
  <c r="G98" i="3" s="1"/>
  <c r="F88" i="3"/>
  <c r="G84" i="3"/>
  <c r="F84" i="3"/>
  <c r="Y56" i="3"/>
  <c r="T56" i="3"/>
  <c r="G96" i="3"/>
  <c r="I97" i="3"/>
  <c r="F96" i="3"/>
  <c r="H83" i="3"/>
  <c r="I95" i="3"/>
  <c r="M95" i="3"/>
  <c r="I83" i="3"/>
  <c r="M83" i="3"/>
  <c r="H97" i="3"/>
  <c r="G76" i="3"/>
  <c r="G78" i="3"/>
  <c r="L55" i="3"/>
  <c r="Q69" i="3"/>
  <c r="R69" i="3" s="1"/>
  <c r="S69" i="3" s="1"/>
  <c r="T69" i="3" s="1"/>
  <c r="P95" i="3"/>
  <c r="N55" i="3"/>
  <c r="L70" i="3"/>
  <c r="K84" i="3"/>
  <c r="K55" i="3"/>
  <c r="U56" i="3"/>
  <c r="I96" i="3"/>
  <c r="F86" i="3"/>
  <c r="G71" i="3"/>
  <c r="Q72" i="3"/>
  <c r="R72" i="3" s="1"/>
  <c r="S72" i="3" s="1"/>
  <c r="T72" i="3" s="1"/>
  <c r="U72" i="3" s="1"/>
  <c r="V72" i="3" s="1"/>
  <c r="W72" i="3" s="1"/>
  <c r="F97" i="3"/>
  <c r="F95" i="3"/>
  <c r="F49" i="3"/>
  <c r="I84" i="3"/>
  <c r="M97" i="3"/>
  <c r="G55" i="3"/>
  <c r="G49" i="3"/>
  <c r="G97" i="3"/>
  <c r="G54" i="3"/>
  <c r="O83" i="3"/>
  <c r="P97" i="3"/>
  <c r="F98" i="3"/>
  <c r="J83" i="3"/>
  <c r="N83" i="3"/>
  <c r="R56" i="3"/>
  <c r="V56" i="3"/>
  <c r="J84" i="3"/>
  <c r="F54" i="3"/>
  <c r="F85" i="3" s="1"/>
  <c r="F55" i="3"/>
  <c r="F87" i="3" s="1"/>
  <c r="Q56" i="3"/>
  <c r="H95" i="3"/>
  <c r="J95" i="3"/>
  <c r="N95" i="3"/>
  <c r="J96" i="3"/>
  <c r="J97" i="3"/>
  <c r="N97" i="3"/>
  <c r="G77" i="3"/>
  <c r="G90" i="3" s="1"/>
  <c r="G83" i="3"/>
  <c r="K83" i="3"/>
  <c r="S56" i="3"/>
  <c r="W56" i="3"/>
  <c r="G95" i="3"/>
  <c r="K95" i="3"/>
  <c r="O95" i="3"/>
  <c r="K96" i="3"/>
  <c r="K97" i="3"/>
  <c r="O97" i="3"/>
  <c r="L83" i="3"/>
  <c r="P83" i="3"/>
  <c r="H84" i="3"/>
  <c r="L95" i="3"/>
  <c r="H96" i="3"/>
  <c r="L97" i="3"/>
  <c r="W97" i="3" l="1"/>
  <c r="X72" i="3"/>
  <c r="X97" i="3" s="1"/>
  <c r="N85" i="6"/>
  <c r="N95" i="6" s="1"/>
  <c r="N97" i="6" s="1"/>
  <c r="O82" i="6"/>
  <c r="P69" i="6"/>
  <c r="P64" i="6"/>
  <c r="O79" i="6"/>
  <c r="O78" i="6"/>
  <c r="P70" i="6"/>
  <c r="O83" i="6"/>
  <c r="T63" i="6"/>
  <c r="S77" i="6"/>
  <c r="S89" i="6"/>
  <c r="P66" i="6"/>
  <c r="O81" i="6"/>
  <c r="O80" i="6"/>
  <c r="O91" i="6"/>
  <c r="O92" i="6" s="1"/>
  <c r="P76" i="6"/>
  <c r="Q62" i="6"/>
  <c r="P88" i="6"/>
  <c r="Q71" i="6"/>
  <c r="P84" i="6"/>
  <c r="T65" i="6"/>
  <c r="S90" i="6"/>
  <c r="U72" i="6"/>
  <c r="G87" i="3"/>
  <c r="H73" i="3"/>
  <c r="G88" i="3"/>
  <c r="S97" i="3"/>
  <c r="G85" i="3"/>
  <c r="T97" i="3"/>
  <c r="V97" i="3"/>
  <c r="U97" i="3"/>
  <c r="R97" i="3"/>
  <c r="Q97" i="3"/>
  <c r="G99" i="3"/>
  <c r="G89" i="3"/>
  <c r="H76" i="3"/>
  <c r="G91" i="3"/>
  <c r="H78" i="3"/>
  <c r="H77" i="3"/>
  <c r="H90" i="3" s="1"/>
  <c r="F83" i="3"/>
  <c r="F92" i="3" s="1"/>
  <c r="F56" i="3"/>
  <c r="H54" i="3"/>
  <c r="H71" i="3"/>
  <c r="G86" i="3"/>
  <c r="M70" i="3"/>
  <c r="L96" i="3"/>
  <c r="U69" i="3"/>
  <c r="T83" i="3"/>
  <c r="T95" i="3"/>
  <c r="L84" i="3"/>
  <c r="R95" i="3"/>
  <c r="S83" i="3"/>
  <c r="Q83" i="3"/>
  <c r="F99" i="3"/>
  <c r="O55" i="3"/>
  <c r="O49" i="3"/>
  <c r="S95" i="3"/>
  <c r="G56" i="3"/>
  <c r="R83" i="3"/>
  <c r="Q95" i="3"/>
  <c r="H55" i="3"/>
  <c r="H49" i="3"/>
  <c r="Y72" i="3"/>
  <c r="M55" i="3"/>
  <c r="O85" i="6" l="1"/>
  <c r="O95" i="6" s="1"/>
  <c r="O97" i="6" s="1"/>
  <c r="V72" i="6"/>
  <c r="U65" i="6"/>
  <c r="T90" i="6"/>
  <c r="Q70" i="6"/>
  <c r="P83" i="6"/>
  <c r="Q66" i="6"/>
  <c r="P81" i="6"/>
  <c r="P80" i="6"/>
  <c r="P91" i="6"/>
  <c r="P92" i="6" s="1"/>
  <c r="R71" i="6"/>
  <c r="Q84" i="6"/>
  <c r="P79" i="6"/>
  <c r="Q64" i="6"/>
  <c r="P78" i="6"/>
  <c r="R62" i="6"/>
  <c r="Q88" i="6"/>
  <c r="Q76" i="6"/>
  <c r="U63" i="6"/>
  <c r="T77" i="6"/>
  <c r="T89" i="6"/>
  <c r="Q69" i="6"/>
  <c r="P82" i="6"/>
  <c r="H87" i="3"/>
  <c r="I73" i="3"/>
  <c r="H88" i="3"/>
  <c r="H98" i="3"/>
  <c r="H99" i="3" s="1"/>
  <c r="G92" i="3"/>
  <c r="G102" i="3" s="1"/>
  <c r="H85" i="3"/>
  <c r="I78" i="3"/>
  <c r="H91" i="3"/>
  <c r="H89" i="3"/>
  <c r="I76" i="3"/>
  <c r="I55" i="3"/>
  <c r="I49" i="3"/>
  <c r="Y97" i="3"/>
  <c r="P55" i="3"/>
  <c r="P49" i="3"/>
  <c r="N70" i="3"/>
  <c r="M96" i="3"/>
  <c r="M84" i="3"/>
  <c r="O56" i="3"/>
  <c r="V69" i="3"/>
  <c r="U95" i="3"/>
  <c r="U83" i="3"/>
  <c r="H86" i="3"/>
  <c r="I71" i="3"/>
  <c r="I77" i="3"/>
  <c r="I90" i="3" s="1"/>
  <c r="H56" i="3"/>
  <c r="I54" i="3"/>
  <c r="F102" i="3"/>
  <c r="P85" i="6" l="1"/>
  <c r="P95" i="6" s="1"/>
  <c r="P97" i="6" s="1"/>
  <c r="R69" i="6"/>
  <c r="Q82" i="6"/>
  <c r="Q79" i="6"/>
  <c r="Q78" i="6"/>
  <c r="R64" i="6"/>
  <c r="R66" i="6"/>
  <c r="Q81" i="6"/>
  <c r="Q80" i="6"/>
  <c r="Q91" i="6"/>
  <c r="Q92" i="6" s="1"/>
  <c r="V65" i="6"/>
  <c r="U90" i="6"/>
  <c r="U89" i="6"/>
  <c r="V63" i="6"/>
  <c r="U77" i="6"/>
  <c r="Q83" i="6"/>
  <c r="R70" i="6"/>
  <c r="S71" i="6"/>
  <c r="R84" i="6"/>
  <c r="S62" i="6"/>
  <c r="R76" i="6"/>
  <c r="R88" i="6"/>
  <c r="W72" i="6"/>
  <c r="I85" i="3"/>
  <c r="J73" i="3"/>
  <c r="J98" i="3" s="1"/>
  <c r="J99" i="3" s="1"/>
  <c r="I88" i="3"/>
  <c r="I87" i="3"/>
  <c r="I98" i="3"/>
  <c r="I99" i="3" s="1"/>
  <c r="J76" i="3"/>
  <c r="I89" i="3"/>
  <c r="H92" i="3"/>
  <c r="H102" i="3" s="1"/>
  <c r="H104" i="3" s="1"/>
  <c r="I91" i="3"/>
  <c r="J78" i="3"/>
  <c r="G104" i="3"/>
  <c r="W69" i="3"/>
  <c r="X69" i="3" s="1"/>
  <c r="V83" i="3"/>
  <c r="V95" i="3"/>
  <c r="P56" i="3"/>
  <c r="I86" i="3"/>
  <c r="J71" i="3"/>
  <c r="J54" i="3"/>
  <c r="I56" i="3"/>
  <c r="J77" i="3"/>
  <c r="J90" i="3" s="1"/>
  <c r="O70" i="3"/>
  <c r="N84" i="3"/>
  <c r="N96" i="3"/>
  <c r="J55" i="3"/>
  <c r="J49" i="3"/>
  <c r="X95" i="3" l="1"/>
  <c r="X83" i="3"/>
  <c r="Q85" i="6"/>
  <c r="Q95" i="6" s="1"/>
  <c r="Q97" i="6" s="1"/>
  <c r="R81" i="6"/>
  <c r="S66" i="6"/>
  <c r="R80" i="6"/>
  <c r="R91" i="6"/>
  <c r="R92" i="6" s="1"/>
  <c r="T62" i="6"/>
  <c r="S88" i="6"/>
  <c r="S76" i="6"/>
  <c r="W63" i="6"/>
  <c r="V89" i="6"/>
  <c r="V77" i="6"/>
  <c r="R79" i="6"/>
  <c r="S64" i="6"/>
  <c r="R78" i="6"/>
  <c r="X72" i="6"/>
  <c r="R83" i="6"/>
  <c r="S70" i="6"/>
  <c r="W65" i="6"/>
  <c r="V90" i="6"/>
  <c r="T71" i="6"/>
  <c r="S84" i="6"/>
  <c r="S69" i="6"/>
  <c r="R82" i="6"/>
  <c r="J87" i="3"/>
  <c r="J85" i="3"/>
  <c r="K73" i="3"/>
  <c r="J88" i="3"/>
  <c r="K78" i="3"/>
  <c r="J91" i="3"/>
  <c r="K76" i="3"/>
  <c r="J89" i="3"/>
  <c r="K77" i="3"/>
  <c r="K90" i="3" s="1"/>
  <c r="Y69" i="3"/>
  <c r="W95" i="3"/>
  <c r="W83" i="3"/>
  <c r="P70" i="3"/>
  <c r="O84" i="3"/>
  <c r="O96" i="3"/>
  <c r="J56" i="3"/>
  <c r="J86" i="3"/>
  <c r="K71" i="3"/>
  <c r="I92" i="3"/>
  <c r="I102" i="3" s="1"/>
  <c r="I104" i="3" s="1"/>
  <c r="K54" i="3"/>
  <c r="K49" i="3"/>
  <c r="R85" i="6" l="1"/>
  <c r="R95" i="6" s="1"/>
  <c r="R97" i="6" s="1"/>
  <c r="T69" i="6"/>
  <c r="S82" i="6"/>
  <c r="X63" i="6"/>
  <c r="W89" i="6"/>
  <c r="W77" i="6"/>
  <c r="S83" i="6"/>
  <c r="T70" i="6"/>
  <c r="S81" i="6"/>
  <c r="T66" i="6"/>
  <c r="S80" i="6"/>
  <c r="S91" i="6"/>
  <c r="U71" i="6"/>
  <c r="T84" i="6"/>
  <c r="S92" i="6"/>
  <c r="T88" i="6"/>
  <c r="U62" i="6"/>
  <c r="T76" i="6"/>
  <c r="X65" i="6"/>
  <c r="X90" i="6" s="1"/>
  <c r="W90" i="6"/>
  <c r="S79" i="6"/>
  <c r="T64" i="6"/>
  <c r="S78" i="6"/>
  <c r="L73" i="3"/>
  <c r="K88" i="3"/>
  <c r="K98" i="3"/>
  <c r="K99" i="3" s="1"/>
  <c r="K87" i="3"/>
  <c r="K85" i="3"/>
  <c r="K89" i="3"/>
  <c r="L76" i="3"/>
  <c r="L78" i="3"/>
  <c r="K91" i="3"/>
  <c r="K86" i="3"/>
  <c r="L71" i="3"/>
  <c r="L54" i="3"/>
  <c r="L49" i="3"/>
  <c r="Q70" i="3"/>
  <c r="P84" i="3"/>
  <c r="P96" i="3"/>
  <c r="L77" i="3"/>
  <c r="L90" i="3" s="1"/>
  <c r="K56" i="3"/>
  <c r="J92" i="3"/>
  <c r="J102" i="3" s="1"/>
  <c r="J104" i="3" s="1"/>
  <c r="Y83" i="3"/>
  <c r="Y95" i="3"/>
  <c r="S85" i="6" l="1"/>
  <c r="S95" i="6" s="1"/>
  <c r="S97" i="6" s="1"/>
  <c r="V71" i="6"/>
  <c r="U84" i="6"/>
  <c r="U64" i="6"/>
  <c r="T79" i="6"/>
  <c r="T78" i="6"/>
  <c r="U70" i="6"/>
  <c r="T83" i="6"/>
  <c r="X89" i="6"/>
  <c r="X77" i="6"/>
  <c r="V62" i="6"/>
  <c r="U76" i="6"/>
  <c r="U88" i="6"/>
  <c r="T80" i="6"/>
  <c r="U66" i="6"/>
  <c r="T81" i="6"/>
  <c r="T91" i="6"/>
  <c r="T92" i="6" s="1"/>
  <c r="T82" i="6"/>
  <c r="U69" i="6"/>
  <c r="M73" i="3"/>
  <c r="L88" i="3"/>
  <c r="L98" i="3"/>
  <c r="L99" i="3" s="1"/>
  <c r="L87" i="3"/>
  <c r="L85" i="3"/>
  <c r="L91" i="3"/>
  <c r="M78" i="3"/>
  <c r="M76" i="3"/>
  <c r="L89" i="3"/>
  <c r="M77" i="3"/>
  <c r="M90" i="3" s="1"/>
  <c r="R70" i="3"/>
  <c r="Q96" i="3"/>
  <c r="Q84" i="3"/>
  <c r="K92" i="3"/>
  <c r="K102" i="3" s="1"/>
  <c r="K104" i="3" s="1"/>
  <c r="M54" i="3"/>
  <c r="M49" i="3"/>
  <c r="L56" i="3"/>
  <c r="L86" i="3"/>
  <c r="M71" i="3"/>
  <c r="T85" i="6" l="1"/>
  <c r="T95" i="6" s="1"/>
  <c r="T97" i="6" s="1"/>
  <c r="V70" i="6"/>
  <c r="U83" i="6"/>
  <c r="V66" i="6"/>
  <c r="U81" i="6"/>
  <c r="U80" i="6"/>
  <c r="U91" i="6"/>
  <c r="U92" i="6" s="1"/>
  <c r="U82" i="6"/>
  <c r="V69" i="6"/>
  <c r="W62" i="6"/>
  <c r="V88" i="6"/>
  <c r="V76" i="6"/>
  <c r="V64" i="6"/>
  <c r="U79" i="6"/>
  <c r="U78" i="6"/>
  <c r="V84" i="6"/>
  <c r="W71" i="6"/>
  <c r="N73" i="3"/>
  <c r="M88" i="3"/>
  <c r="M98" i="3"/>
  <c r="M99" i="3" s="1"/>
  <c r="M87" i="3"/>
  <c r="M85" i="3"/>
  <c r="N78" i="3"/>
  <c r="M91" i="3"/>
  <c r="M89" i="3"/>
  <c r="N76" i="3"/>
  <c r="L92" i="3"/>
  <c r="L102" i="3" s="1"/>
  <c r="L104" i="3" s="1"/>
  <c r="N71" i="3"/>
  <c r="M86" i="3"/>
  <c r="N54" i="3"/>
  <c r="N49" i="3"/>
  <c r="S70" i="3"/>
  <c r="R84" i="3"/>
  <c r="R96" i="3"/>
  <c r="N77" i="3"/>
  <c r="N90" i="3" s="1"/>
  <c r="M56" i="3"/>
  <c r="U85" i="6" l="1"/>
  <c r="U95" i="6" s="1"/>
  <c r="U97" i="6" s="1"/>
  <c r="W64" i="6"/>
  <c r="V79" i="6"/>
  <c r="V78" i="6"/>
  <c r="W66" i="6"/>
  <c r="V81" i="6"/>
  <c r="V80" i="6"/>
  <c r="V91" i="6"/>
  <c r="V92" i="6" s="1"/>
  <c r="X62" i="6"/>
  <c r="W76" i="6"/>
  <c r="W88" i="6"/>
  <c r="W84" i="6"/>
  <c r="X71" i="6"/>
  <c r="X84" i="6" s="1"/>
  <c r="V82" i="6"/>
  <c r="W69" i="6"/>
  <c r="W70" i="6"/>
  <c r="V83" i="6"/>
  <c r="O73" i="3"/>
  <c r="N88" i="3"/>
  <c r="N98" i="3"/>
  <c r="N99" i="3" s="1"/>
  <c r="N87" i="3"/>
  <c r="N85" i="3"/>
  <c r="N89" i="3"/>
  <c r="O76" i="3"/>
  <c r="N91" i="3"/>
  <c r="O78" i="3"/>
  <c r="N56" i="3"/>
  <c r="O77" i="3"/>
  <c r="O90" i="3" s="1"/>
  <c r="T70" i="3"/>
  <c r="S96" i="3"/>
  <c r="S84" i="3"/>
  <c r="M92" i="3"/>
  <c r="M102" i="3" s="1"/>
  <c r="M104" i="3" s="1"/>
  <c r="N86" i="3"/>
  <c r="O71" i="3"/>
  <c r="O85" i="3" s="1"/>
  <c r="V85" i="6" l="1"/>
  <c r="V95" i="6" s="1"/>
  <c r="V97" i="6" s="1"/>
  <c r="W82" i="6"/>
  <c r="X69" i="6"/>
  <c r="X82" i="6" s="1"/>
  <c r="X66" i="6"/>
  <c r="W81" i="6"/>
  <c r="W80" i="6"/>
  <c r="W91" i="6"/>
  <c r="W92" i="6" s="1"/>
  <c r="X64" i="6"/>
  <c r="W79" i="6"/>
  <c r="W78" i="6"/>
  <c r="X70" i="6"/>
  <c r="X83" i="6" s="1"/>
  <c r="W83" i="6"/>
  <c r="X76" i="6"/>
  <c r="X88" i="6"/>
  <c r="P73" i="3"/>
  <c r="O88" i="3"/>
  <c r="O98" i="3"/>
  <c r="O99" i="3" s="1"/>
  <c r="O87" i="3"/>
  <c r="O91" i="3"/>
  <c r="P78" i="3"/>
  <c r="P76" i="3"/>
  <c r="O89" i="3"/>
  <c r="P77" i="3"/>
  <c r="P90" i="3" s="1"/>
  <c r="P71" i="3"/>
  <c r="P85" i="3" s="1"/>
  <c r="O86" i="3"/>
  <c r="U70" i="3"/>
  <c r="T84" i="3"/>
  <c r="T96" i="3"/>
  <c r="N92" i="3"/>
  <c r="N102" i="3" s="1"/>
  <c r="N104" i="3" s="1"/>
  <c r="W85" i="6" l="1"/>
  <c r="W95" i="6" s="1"/>
  <c r="W97" i="6" s="1"/>
  <c r="X81" i="6"/>
  <c r="X80" i="6"/>
  <c r="X91" i="6"/>
  <c r="X92" i="6"/>
  <c r="X79" i="6"/>
  <c r="X78" i="6"/>
  <c r="Q73" i="3"/>
  <c r="P88" i="3"/>
  <c r="P98" i="3"/>
  <c r="P99" i="3" s="1"/>
  <c r="P87" i="3"/>
  <c r="O92" i="3"/>
  <c r="O102" i="3" s="1"/>
  <c r="O104" i="3" s="1"/>
  <c r="Q76" i="3"/>
  <c r="P89" i="3"/>
  <c r="Q78" i="3"/>
  <c r="P91" i="3"/>
  <c r="Q77" i="3"/>
  <c r="Q90" i="3" s="1"/>
  <c r="V70" i="3"/>
  <c r="U84" i="3"/>
  <c r="U96" i="3"/>
  <c r="P86" i="3"/>
  <c r="Q71" i="3"/>
  <c r="Q85" i="3" s="1"/>
  <c r="X85" i="6" l="1"/>
  <c r="X95" i="6" s="1"/>
  <c r="X97" i="6" s="1"/>
  <c r="R73" i="3"/>
  <c r="Q88" i="3"/>
  <c r="Q98" i="3"/>
  <c r="Q99" i="3" s="1"/>
  <c r="Q87" i="3"/>
  <c r="P92" i="3"/>
  <c r="P102" i="3" s="1"/>
  <c r="P104" i="3" s="1"/>
  <c r="Q91" i="3"/>
  <c r="R78" i="3"/>
  <c r="R76" i="3"/>
  <c r="Q89" i="3"/>
  <c r="W70" i="3"/>
  <c r="X70" i="3" s="1"/>
  <c r="V84" i="3"/>
  <c r="V96" i="3"/>
  <c r="R77" i="3"/>
  <c r="R90" i="3" s="1"/>
  <c r="R71" i="3"/>
  <c r="R85" i="3" s="1"/>
  <c r="Q86" i="3"/>
  <c r="X96" i="3" l="1"/>
  <c r="X84" i="3"/>
  <c r="S73" i="3"/>
  <c r="R88" i="3"/>
  <c r="R98" i="3"/>
  <c r="R99" i="3" s="1"/>
  <c r="R87" i="3"/>
  <c r="R89" i="3"/>
  <c r="S76" i="3"/>
  <c r="R91" i="3"/>
  <c r="S78" i="3"/>
  <c r="R86" i="3"/>
  <c r="S71" i="3"/>
  <c r="S85" i="3" s="1"/>
  <c r="S77" i="3"/>
  <c r="S90" i="3" s="1"/>
  <c r="Q92" i="3"/>
  <c r="Q102" i="3" s="1"/>
  <c r="Q104" i="3" s="1"/>
  <c r="Y70" i="3"/>
  <c r="W84" i="3"/>
  <c r="W96" i="3"/>
  <c r="S88" i="3" l="1"/>
  <c r="T73" i="3"/>
  <c r="S87" i="3"/>
  <c r="S98" i="3"/>
  <c r="S99" i="3" s="1"/>
  <c r="T78" i="3"/>
  <c r="S91" i="3"/>
  <c r="T76" i="3"/>
  <c r="S89" i="3"/>
  <c r="Y96" i="3"/>
  <c r="Y84" i="3"/>
  <c r="T77" i="3"/>
  <c r="T90" i="3" s="1"/>
  <c r="T71" i="3"/>
  <c r="T85" i="3" s="1"/>
  <c r="S86" i="3"/>
  <c r="R92" i="3"/>
  <c r="R102" i="3" s="1"/>
  <c r="R104" i="3" s="1"/>
  <c r="T88" i="3" l="1"/>
  <c r="T98" i="3"/>
  <c r="T99" i="3" s="1"/>
  <c r="U73" i="3"/>
  <c r="T87" i="3"/>
  <c r="S92" i="3"/>
  <c r="S102" i="3" s="1"/>
  <c r="S104" i="3" s="1"/>
  <c r="T89" i="3"/>
  <c r="U76" i="3"/>
  <c r="U78" i="3"/>
  <c r="T91" i="3"/>
  <c r="T86" i="3"/>
  <c r="U71" i="3"/>
  <c r="U85" i="3" s="1"/>
  <c r="U77" i="3"/>
  <c r="U90" i="3" s="1"/>
  <c r="U88" i="3" l="1"/>
  <c r="V73" i="3"/>
  <c r="U87" i="3"/>
  <c r="U98" i="3"/>
  <c r="U99" i="3" s="1"/>
  <c r="V78" i="3"/>
  <c r="U91" i="3"/>
  <c r="V76" i="3"/>
  <c r="U89" i="3"/>
  <c r="U86" i="3"/>
  <c r="V71" i="3"/>
  <c r="V85" i="3" s="1"/>
  <c r="T92" i="3"/>
  <c r="T102" i="3" s="1"/>
  <c r="T104" i="3" s="1"/>
  <c r="V77" i="3"/>
  <c r="V90" i="3" s="1"/>
  <c r="V88" i="3" l="1"/>
  <c r="W73" i="3"/>
  <c r="X73" i="3" s="1"/>
  <c r="V87" i="3"/>
  <c r="V98" i="3"/>
  <c r="V99" i="3" s="1"/>
  <c r="V89" i="3"/>
  <c r="W76" i="3"/>
  <c r="X76" i="3" s="1"/>
  <c r="X89" i="3" s="1"/>
  <c r="V91" i="3"/>
  <c r="W78" i="3"/>
  <c r="X78" i="3" s="1"/>
  <c r="X91" i="3" s="1"/>
  <c r="V86" i="3"/>
  <c r="W71" i="3"/>
  <c r="W77" i="3"/>
  <c r="U92" i="3"/>
  <c r="U102" i="3" s="1"/>
  <c r="U104" i="3" s="1"/>
  <c r="X87" i="3" l="1"/>
  <c r="X88" i="3"/>
  <c r="X98" i="3"/>
  <c r="X99" i="3" s="1"/>
  <c r="W90" i="3"/>
  <c r="X77" i="3"/>
  <c r="X90" i="3" s="1"/>
  <c r="W85" i="3"/>
  <c r="X71" i="3"/>
  <c r="W88" i="3"/>
  <c r="Y73" i="3"/>
  <c r="W98" i="3"/>
  <c r="W99" i="3" s="1"/>
  <c r="W87" i="3"/>
  <c r="W91" i="3"/>
  <c r="Y78" i="3"/>
  <c r="Y91" i="3" s="1"/>
  <c r="W89" i="3"/>
  <c r="Y76" i="3"/>
  <c r="Y89" i="3" s="1"/>
  <c r="V92" i="3"/>
  <c r="V102" i="3" s="1"/>
  <c r="V104" i="3" s="1"/>
  <c r="Y77" i="3"/>
  <c r="Y90" i="3" s="1"/>
  <c r="Y71" i="3"/>
  <c r="W86" i="3"/>
  <c r="X85" i="3" l="1"/>
  <c r="X86" i="3"/>
  <c r="Y88" i="3"/>
  <c r="Y98" i="3"/>
  <c r="Y99" i="3" s="1"/>
  <c r="Y87" i="3"/>
  <c r="Y86" i="3"/>
  <c r="Y85" i="3"/>
  <c r="W92" i="3"/>
  <c r="W102" i="3" s="1"/>
  <c r="W104" i="3" s="1"/>
  <c r="X92" i="3" l="1"/>
  <c r="X102" i="3" s="1"/>
  <c r="X104" i="3" s="1"/>
  <c r="Y92" i="3"/>
  <c r="Y102" i="3" s="1"/>
  <c r="Y10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Morrison</author>
  </authors>
  <commentList>
    <comment ref="C14" authorId="0" shapeId="0" xr:uid="{B9DA0E57-051D-4445-96A5-4FDCD5B675B3}">
      <text>
        <r>
          <rPr>
            <b/>
            <sz val="9"/>
            <color indexed="81"/>
            <rFont val="Tahoma"/>
            <family val="2"/>
          </rPr>
          <t>From: stateaid.nysed.gov information</t>
        </r>
        <r>
          <rPr>
            <sz val="9"/>
            <color indexed="81"/>
            <rFont val="Tahoma"/>
            <family val="2"/>
          </rPr>
          <t xml:space="preserve">
</t>
        </r>
      </text>
    </comment>
    <comment ref="C22" authorId="0" shapeId="0" xr:uid="{9221E67A-8074-485D-8C7D-013702D48A84}">
      <text>
        <r>
          <rPr>
            <b/>
            <sz val="9"/>
            <color indexed="81"/>
            <rFont val="Tahoma"/>
            <family val="2"/>
          </rPr>
          <t>From: stateaid.nysed.gov information</t>
        </r>
        <r>
          <rPr>
            <sz val="9"/>
            <color indexed="81"/>
            <rFont val="Tahoma"/>
            <family val="2"/>
          </rPr>
          <t xml:space="preserve">
</t>
        </r>
      </text>
    </comment>
    <comment ref="C38" authorId="0" shapeId="0" xr:uid="{2930754A-FD0A-4122-A9C2-9E90D305FC95}">
      <text>
        <r>
          <rPr>
            <b/>
            <sz val="9"/>
            <color indexed="81"/>
            <rFont val="Tahoma"/>
            <family val="2"/>
          </rPr>
          <t>For Capital Outlay Exception Projects. See BLD4 and BLD4-EST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 Morrison</author>
  </authors>
  <commentList>
    <comment ref="C14" authorId="0" shapeId="0" xr:uid="{513A704D-42D8-4D52-BE7B-6A63C44D5765}">
      <text>
        <r>
          <rPr>
            <b/>
            <sz val="9"/>
            <color indexed="81"/>
            <rFont val="Tahoma"/>
            <family val="2"/>
          </rPr>
          <t>From: stateaid.nysed.gov information</t>
        </r>
        <r>
          <rPr>
            <sz val="9"/>
            <color indexed="81"/>
            <rFont val="Tahoma"/>
            <family val="2"/>
          </rPr>
          <t xml:space="preserve">
</t>
        </r>
      </text>
    </comment>
    <comment ref="C22" authorId="0" shapeId="0" xr:uid="{6EF28483-453E-431D-B04C-1C5570FC78A5}">
      <text>
        <r>
          <rPr>
            <b/>
            <sz val="9"/>
            <color indexed="81"/>
            <rFont val="Tahoma"/>
            <family val="2"/>
          </rPr>
          <t>From: stateaid.nysed.gov information</t>
        </r>
        <r>
          <rPr>
            <sz val="9"/>
            <color indexed="81"/>
            <rFont val="Tahoma"/>
            <family val="2"/>
          </rPr>
          <t xml:space="preserve">
</t>
        </r>
      </text>
    </comment>
    <comment ref="F22" authorId="0" shapeId="0" xr:uid="{5436DA15-CD9D-4B16-9FCE-19DA3205DB1A}">
      <text>
        <r>
          <rPr>
            <sz val="9"/>
            <color indexed="81"/>
            <rFont val="Tahoma"/>
            <family val="2"/>
          </rPr>
          <t xml:space="preserve">
If FCR done by 6/30/23, then aid will be paid in July 2023 (accrue at 6/30/23)</t>
        </r>
      </text>
    </comment>
    <comment ref="H22" authorId="0" shapeId="0" xr:uid="{23468565-5231-4167-AFB9-74BFA0C2C4B9}">
      <text>
        <r>
          <rPr>
            <sz val="9"/>
            <color indexed="81"/>
            <rFont val="Tahoma"/>
            <family val="2"/>
          </rPr>
          <t xml:space="preserve">
These projects can generate building aid if FCR is done by 12/31/23.  If done between 1/1/24-6/30/24 then divide in half for 1/2 year aid.</t>
        </r>
      </text>
    </comment>
    <comment ref="J22" authorId="0" shapeId="0" xr:uid="{D8F0E4B5-4A10-4D5E-B5EA-4F230F5A4EC2}">
      <text>
        <r>
          <rPr>
            <sz val="9"/>
            <color indexed="81"/>
            <rFont val="Tahoma"/>
            <family val="2"/>
          </rPr>
          <t xml:space="preserve">Projects already completed.
</t>
        </r>
      </text>
    </comment>
    <comment ref="K22" authorId="0" shapeId="0" xr:uid="{86E76095-AC3E-45BC-8561-6F8C3003D56F}">
      <text>
        <r>
          <rPr>
            <sz val="9"/>
            <color indexed="81"/>
            <rFont val="Tahoma"/>
            <family val="2"/>
          </rPr>
          <t xml:space="preserve">Projects with SA-139 submitted timely but remaining paperwork not completed yet.
</t>
        </r>
      </text>
    </comment>
    <comment ref="L22" authorId="0" shapeId="0" xr:uid="{36858CCA-73C0-40B1-B62C-DE165D857A55}">
      <text>
        <r>
          <rPr>
            <sz val="9"/>
            <color indexed="81"/>
            <rFont val="Tahoma"/>
            <family val="2"/>
          </rPr>
          <t xml:space="preserve">
If you think project in Col. K will be done by 12/31/24, then put amount in this column. If done by 6/30/25, then put half of Col. K. If not going to finish until after 6/30/25, then don't include yet.</t>
        </r>
      </text>
    </comment>
    <comment ref="C72" authorId="0" shapeId="0" xr:uid="{8D9D5D4A-7C38-4529-9162-361526189519}">
      <text>
        <r>
          <rPr>
            <b/>
            <sz val="9"/>
            <color indexed="81"/>
            <rFont val="Tahoma"/>
            <family val="2"/>
          </rPr>
          <t>For Capital Outlay Exception Projects. See BLD4 and BLD4-EST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 Morrison</author>
  </authors>
  <commentList>
    <comment ref="C14" authorId="0" shapeId="0" xr:uid="{9FE9E533-812D-4B92-9CFE-BC8281E5296B}">
      <text>
        <r>
          <rPr>
            <b/>
            <sz val="9"/>
            <color indexed="81"/>
            <rFont val="Tahoma"/>
            <family val="2"/>
          </rPr>
          <t>From: stateaid.nysed.gov information</t>
        </r>
        <r>
          <rPr>
            <sz val="9"/>
            <color indexed="81"/>
            <rFont val="Tahoma"/>
            <family val="2"/>
          </rPr>
          <t xml:space="preserve">
</t>
        </r>
      </text>
    </comment>
    <comment ref="C22" authorId="0" shapeId="0" xr:uid="{DD1B361A-389A-48F2-A407-E895ECCE1F14}">
      <text>
        <r>
          <rPr>
            <b/>
            <sz val="9"/>
            <color indexed="81"/>
            <rFont val="Tahoma"/>
            <family val="2"/>
          </rPr>
          <t>From: stateaid.nysed.gov information</t>
        </r>
        <r>
          <rPr>
            <sz val="9"/>
            <color indexed="81"/>
            <rFont val="Tahoma"/>
            <family val="2"/>
          </rPr>
          <t xml:space="preserve">
</t>
        </r>
      </text>
    </comment>
    <comment ref="C43" authorId="0" shapeId="0" xr:uid="{9457CBCE-B8BB-4A18-B968-F6B66B38345B}">
      <text>
        <r>
          <rPr>
            <b/>
            <sz val="9"/>
            <color indexed="81"/>
            <rFont val="Tahoma"/>
            <family val="2"/>
          </rPr>
          <t>For Capital Outlay Exception Projects. See BLD4 and BLD4-EST</t>
        </r>
        <r>
          <rPr>
            <sz val="9"/>
            <color indexed="81"/>
            <rFont val="Tahoma"/>
            <family val="2"/>
          </rPr>
          <t xml:space="preserve">
</t>
        </r>
      </text>
    </comment>
  </commentList>
</comments>
</file>

<file path=xl/sharedStrings.xml><?xml version="1.0" encoding="utf-8"?>
<sst xmlns="http://schemas.openxmlformats.org/spreadsheetml/2006/main" count="680" uniqueCount="196">
  <si>
    <t>Building Aid Reconciliation</t>
  </si>
  <si>
    <t>BLD3</t>
  </si>
  <si>
    <t>23/24</t>
  </si>
  <si>
    <t>24/25</t>
  </si>
  <si>
    <t>25/26</t>
  </si>
  <si>
    <t>26/27</t>
  </si>
  <si>
    <t>27/28</t>
  </si>
  <si>
    <t>28/29</t>
  </si>
  <si>
    <t>BLD4</t>
  </si>
  <si>
    <t>BLD</t>
  </si>
  <si>
    <t>Aid Ratios:</t>
  </si>
  <si>
    <t>Building Aid - Basic:</t>
  </si>
  <si>
    <t>Building Aid - Reorganization:</t>
  </si>
  <si>
    <t>Other:</t>
  </si>
  <si>
    <t>Water Testing</t>
  </si>
  <si>
    <t>BLD4 Water</t>
  </si>
  <si>
    <t>R</t>
  </si>
  <si>
    <t>BLD3 (without 10% EPC)</t>
  </si>
  <si>
    <t>Building Cond Survey</t>
  </si>
  <si>
    <t>BLD4 BCS</t>
  </si>
  <si>
    <t>Total Building Aid</t>
  </si>
  <si>
    <t>BCS Line 5</t>
  </si>
  <si>
    <t>Sum of R</t>
  </si>
  <si>
    <t>Capital Outlay Report</t>
  </si>
  <si>
    <t>Prospective Projects</t>
  </si>
  <si>
    <t>Source:</t>
  </si>
  <si>
    <t>BLD4 Line 10.5</t>
  </si>
  <si>
    <t>BLD Line 25</t>
  </si>
  <si>
    <t>29/30</t>
  </si>
  <si>
    <t>BLD10</t>
  </si>
  <si>
    <t>30/31</t>
  </si>
  <si>
    <t>31/32</t>
  </si>
  <si>
    <t>32/33</t>
  </si>
  <si>
    <t>33/34</t>
  </si>
  <si>
    <t>Metal Detectors</t>
  </si>
  <si>
    <t>BLD4 (without 10% EPC)</t>
  </si>
  <si>
    <t>BOND</t>
  </si>
  <si>
    <t>Retro Projects</t>
  </si>
  <si>
    <t>BLD4/BLD4-EST Line 1</t>
  </si>
  <si>
    <t>Sum of R10</t>
  </si>
  <si>
    <t>Sum of R4</t>
  </si>
  <si>
    <t>Sum of R3</t>
  </si>
  <si>
    <t>34/35</t>
  </si>
  <si>
    <t>35/36</t>
  </si>
  <si>
    <t>BLD10 Line 28</t>
  </si>
  <si>
    <t>36/37</t>
  </si>
  <si>
    <t>0001-015</t>
  </si>
  <si>
    <t>37/38</t>
  </si>
  <si>
    <t>38/39</t>
  </si>
  <si>
    <t>39/40</t>
  </si>
  <si>
    <t>Code for Above (*)</t>
  </si>
  <si>
    <t>.25 of .30 --&gt;</t>
  </si>
  <si>
    <t>https://stateaid.nysed.gov/build/html_docs/reorgincval_080808.htm</t>
  </si>
  <si>
    <t>&lt;- Check here</t>
  </si>
  <si>
    <t>BLD3 Line 26</t>
  </si>
  <si>
    <t>BLD3 Metal</t>
  </si>
  <si>
    <t>If subject to Reorganization Aid or EPC without voter approval, code (*)</t>
  </si>
  <si>
    <t>BLD3 Line 32</t>
  </si>
  <si>
    <t>BLD3 EPC deduct</t>
  </si>
  <si>
    <t>Change from previous year ---&gt;</t>
  </si>
  <si>
    <t xml:space="preserve"> SCHOOL DISTRICT</t>
  </si>
  <si>
    <t>40/41</t>
  </si>
  <si>
    <t>BLD4 EPC deduct</t>
  </si>
  <si>
    <t>Sum of EPC3</t>
  </si>
  <si>
    <t>EPC4</t>
  </si>
  <si>
    <t>Sum of EPC4</t>
  </si>
  <si>
    <t>INSERT ROWS ABOVE THIS LINE</t>
  </si>
  <si>
    <t>Project #</t>
  </si>
  <si>
    <t>Building Aid Category:</t>
  </si>
  <si>
    <t>EPC3</t>
  </si>
  <si>
    <t>NA</t>
  </si>
  <si>
    <t>R10</t>
  </si>
  <si>
    <t>R3</t>
  </si>
  <si>
    <t>R4</t>
  </si>
  <si>
    <t>PLEASE DO NOT DELETE BELOW THIS LINE:</t>
  </si>
  <si>
    <t>Fill in name:</t>
  </si>
  <si>
    <t>Reorganization  Bldg Aid</t>
  </si>
  <si>
    <t>From:</t>
  </si>
  <si>
    <t>NYSED: State Aid Homepage</t>
  </si>
  <si>
    <t>Select your district and pull up your district's Building Aid information:</t>
  </si>
  <si>
    <t>Instructions:</t>
  </si>
  <si>
    <t>Sample Prospective Projects (from District Level Prospective Projects Information Report):</t>
  </si>
  <si>
    <t>Sample Retro Bond (from Aidable Debt Service for projects with debt still outstanding as of 7-1-2002)</t>
  </si>
  <si>
    <t>Retro Capital Outlay (from District Level Assumed Amortization Capital Outlay Details):</t>
  </si>
  <si>
    <t>Example:</t>
  </si>
  <si>
    <t>0019-008</t>
  </si>
  <si>
    <t>0019-006</t>
  </si>
  <si>
    <t>Retro Project</t>
  </si>
  <si>
    <t>0003-006</t>
  </si>
  <si>
    <t>Section for Your District:</t>
  </si>
  <si>
    <t>This color means = Subject to change annually</t>
  </si>
  <si>
    <t>BLD Reorgan. Projects</t>
  </si>
  <si>
    <t>BLD10 Reorgan. Projects</t>
  </si>
  <si>
    <t>BLD3 Reorgan. Projects</t>
  </si>
  <si>
    <t>BLD4 Reorgan. Projects</t>
  </si>
  <si>
    <t>BLD3 EPC Projects</t>
  </si>
  <si>
    <t>BLD3 Line 32 minus Line 33</t>
  </si>
  <si>
    <t>Higher of BLD4 Line 15 minus Line 16 or Line 19 minus Line 16</t>
  </si>
  <si>
    <t xml:space="preserve">Higher of BLD4 Line 19 or Line 15 </t>
  </si>
  <si>
    <t>Higher of BCS Line 6 or Line 7</t>
  </si>
  <si>
    <t>Should agree with GEN Report Line 7A</t>
  </si>
  <si>
    <t>Should agree with GEN Report Line 8</t>
  </si>
  <si>
    <t>NOTES:</t>
  </si>
  <si>
    <t>**Need to check that not over 95% or 98% for HNSBAR districts</t>
  </si>
  <si>
    <t>** - Districts are capped at either 95% or 98%, so if Reorganization Building Aid plus Basic Building Aid exceeds those percentages, the Reorganization Building Aid will be capped and formulas need to be adjusted.</t>
  </si>
  <si>
    <t>This template may need to be modified for Retro Bonds that had special funding arrangements for refinancing costs.</t>
  </si>
  <si>
    <t>This template does not include Native American Building Aid.</t>
  </si>
  <si>
    <t>State Aid &amp; Financial Planning Service – Questar III BOCES</t>
  </si>
  <si>
    <t>10 Empire State Boulevard • Castleton, NY 12033 • Phone: 518.477.2635 • Fax: 518.477.4284</t>
  </si>
  <si>
    <t>http://sap.questar.org • Twitter: QIIISAP</t>
  </si>
  <si>
    <t>Lines 1 -6 of BLD-SBA</t>
  </si>
  <si>
    <t>Fill in Blue Sections with Your District's Information and reconcile to your Output Reports (BLD, BLD10, BLD3, BLD4, BCS, BLD-SBA (and EST reports) and GEN Report)</t>
  </si>
  <si>
    <r>
      <t xml:space="preserve">T = Yes, the project is an Energy Performance Contract.  If you did not get voter approval on the project, the aid ratio is reduced by .10, e.g. if your BLD4 aid ratio is 74%, an EPC without voter approval will be aided at 64%.  If you did not get voter approval, note the appropriate code in Column D, so formulas will work properly.                                                                                             REORGANIZATION BUILDING AID: If you have reorganized and are still eligible for Reorganization Building Aid, use the proper code in Col. D as well.  See: </t>
    </r>
    <r>
      <rPr>
        <b/>
        <sz val="11"/>
        <color rgb="FFFF0000"/>
        <rFont val="Calibri"/>
        <family val="2"/>
        <scheme val="minor"/>
      </rPr>
      <t>https://stateaid.nysed.gov/build/html_docs/reorgincval_080808.htm</t>
    </r>
    <r>
      <rPr>
        <sz val="11"/>
        <color theme="1"/>
        <rFont val="Calibri"/>
        <family val="2"/>
        <scheme val="minor"/>
      </rPr>
      <t xml:space="preserve"> for a list of districts that have reorganized.</t>
    </r>
  </si>
  <si>
    <t>SAMPLE #2 SCHOOL DISTRICT</t>
  </si>
  <si>
    <t>0001-013</t>
  </si>
  <si>
    <t>0002-015</t>
  </si>
  <si>
    <t>0002-017</t>
  </si>
  <si>
    <t>0002-018</t>
  </si>
  <si>
    <t>0002-019</t>
  </si>
  <si>
    <t>0002-020</t>
  </si>
  <si>
    <t>0002-021</t>
  </si>
  <si>
    <t>See examples of various reports in Rows 4-12 in Columns G - AP. For example, the yellow highlighted report above, is shown in Col. G in yellow.</t>
  </si>
  <si>
    <t>To determine which projects are EPCs, you can use one of our tools called "Potential Building Aid Template" Col. K which is available here: https://www.questar.org/services/financial/state-aid-financial-planning/resources/ under Building Aid section of the State Aid tab.</t>
  </si>
  <si>
    <t>Higher of BLD4 Line 13 or 18</t>
  </si>
  <si>
    <t>41/42</t>
  </si>
  <si>
    <t>0003-004</t>
  </si>
  <si>
    <t>0003-005</t>
  </si>
  <si>
    <t>BLD3 Lines 29 + 33</t>
  </si>
  <si>
    <t>42/43</t>
  </si>
  <si>
    <t>0019-009</t>
  </si>
  <si>
    <t>Sample Retro Bond (from Aidable Debt Service for projects with debt still outstanding as of 7-1-2002):</t>
  </si>
  <si>
    <t>0033-007</t>
  </si>
  <si>
    <t>Note: Projects with CAD dates before the district specific deadline listed here are eligible for this additional aid for the life of the project.</t>
  </si>
  <si>
    <t xml:space="preserve"> SAMPLE SCHOOL DISTRICT</t>
  </si>
  <si>
    <t>0010-019</t>
  </si>
  <si>
    <t>0001-022</t>
  </si>
  <si>
    <t>0001-024</t>
  </si>
  <si>
    <t>0003-009</t>
  </si>
  <si>
    <t>0003-010</t>
  </si>
  <si>
    <t>0003-012</t>
  </si>
  <si>
    <t>0004-008</t>
  </si>
  <si>
    <t>0004-009</t>
  </si>
  <si>
    <t>0004-013</t>
  </si>
  <si>
    <t>2011-001</t>
  </si>
  <si>
    <t>Potential 23/24</t>
  </si>
  <si>
    <t>Better Estimate of 23/24</t>
  </si>
  <si>
    <t>0002-016</t>
  </si>
  <si>
    <t>0004-023</t>
  </si>
  <si>
    <t>0004-024</t>
  </si>
  <si>
    <t>0004-026</t>
  </si>
  <si>
    <t>0004-027</t>
  </si>
  <si>
    <t>0004-028</t>
  </si>
  <si>
    <t>0004-029</t>
  </si>
  <si>
    <t>0004-030</t>
  </si>
  <si>
    <t>0004-031</t>
  </si>
  <si>
    <t>0004-033</t>
  </si>
  <si>
    <t>0005-016</t>
  </si>
  <si>
    <t>0005-017</t>
  </si>
  <si>
    <t>0005-018</t>
  </si>
  <si>
    <t>0005-019</t>
  </si>
  <si>
    <t>0005-020</t>
  </si>
  <si>
    <t>0005-021</t>
  </si>
  <si>
    <t>0005-023</t>
  </si>
  <si>
    <t>0006-018</t>
  </si>
  <si>
    <t>0006-019</t>
  </si>
  <si>
    <t>0006-020</t>
  </si>
  <si>
    <t>0006-021</t>
  </si>
  <si>
    <t>0006-022</t>
  </si>
  <si>
    <t>0006-023</t>
  </si>
  <si>
    <t>0006-024</t>
  </si>
  <si>
    <t>0006-025</t>
  </si>
  <si>
    <t>0008-018</t>
  </si>
  <si>
    <t>0008-019</t>
  </si>
  <si>
    <t>0008-020</t>
  </si>
  <si>
    <t>0008-021</t>
  </si>
  <si>
    <t>0008-022</t>
  </si>
  <si>
    <t>0008-023</t>
  </si>
  <si>
    <t>0008-024</t>
  </si>
  <si>
    <t>0008-025</t>
  </si>
  <si>
    <t>0008-026</t>
  </si>
  <si>
    <t>0009-008</t>
  </si>
  <si>
    <t>0009-009</t>
  </si>
  <si>
    <t>0009-010</t>
  </si>
  <si>
    <t>5003-009</t>
  </si>
  <si>
    <t>5003-010</t>
  </si>
  <si>
    <t>5003-011</t>
  </si>
  <si>
    <t>7999-002</t>
  </si>
  <si>
    <t>43/44</t>
  </si>
  <si>
    <t>To determine which projects are EPCs, you can use one of our tools called "Potential Building Aid Template" Col. M which is available here: https://www.questar.org/services/financial/state-aid-financial-planning/resources/ under Building Aid section of the State Aid tab.</t>
  </si>
  <si>
    <t>DOVER</t>
  </si>
  <si>
    <t>kings park</t>
  </si>
  <si>
    <t>Better Estimate of 24/25</t>
  </si>
  <si>
    <t>See examples of various reports in Rows 4-12 in Columns K - AS. For example, the yellow highlighted report above, is shown in Col. G in yellow.</t>
  </si>
  <si>
    <t>Potential 24/25 - See tool for list</t>
  </si>
  <si>
    <t>See examples of various reports in Rows 4-12 in Columns G - AR. For example, the yellow highlighted report above, is shown in Col. G in yellow.</t>
  </si>
  <si>
    <t xml:space="preserve">Link to Potential Building Projects is available under Building Aid: https://www.questar.org/services/financial/state-aid-financial-planning/resources/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</si>
</sst>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0_);_(* \(#,##0.00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sz val="14"/>
      <color theme="1"/>
      <name val="Calibri"/>
      <family val="2"/>
      <scheme val="minor"/>
    </font>
    <font>
      <sz val="9"/>
      <color theme="1"/>
      <name val="Calibri"/>
      <family val="2"/>
      <scheme val="minor"/>
    </font>
    <font>
      <sz val="9"/>
      <color indexed="81"/>
      <name val="Tahoma"/>
      <family val="2"/>
    </font>
    <font>
      <b/>
      <sz val="9"/>
      <color indexed="81"/>
      <name val="Tahoma"/>
      <family val="2"/>
    </font>
    <font>
      <b/>
      <sz val="11"/>
      <color rgb="FFFF0000"/>
      <name val="Calibri"/>
      <family val="2"/>
      <scheme val="minor"/>
    </font>
    <font>
      <u/>
      <sz val="11"/>
      <color theme="10"/>
      <name val="Calibri"/>
      <family val="2"/>
      <scheme val="minor"/>
    </font>
    <font>
      <b/>
      <sz val="22"/>
      <color theme="1"/>
      <name val="Calibri"/>
      <family val="2"/>
      <scheme val="minor"/>
    </font>
    <font>
      <sz val="22"/>
      <color theme="1"/>
      <name val="Calibri"/>
      <family val="2"/>
      <scheme val="minor"/>
    </font>
    <font>
      <b/>
      <sz val="14"/>
      <color rgb="FFFF0000"/>
      <name val="Calibri"/>
      <family val="2"/>
      <scheme val="minor"/>
    </font>
    <font>
      <sz val="12"/>
      <color rgb="FFFF0000"/>
      <name val="Calibri"/>
      <family val="2"/>
      <scheme val="minor"/>
    </font>
    <font>
      <b/>
      <sz val="12"/>
      <color rgb="FFFF0000"/>
      <name val="Calibri"/>
      <family val="2"/>
      <scheme val="minor"/>
    </font>
    <font>
      <b/>
      <sz val="18"/>
      <color theme="1"/>
      <name val="Calibri"/>
      <family val="2"/>
      <scheme val="minor"/>
    </font>
    <font>
      <sz val="10"/>
      <name val="Arial"/>
      <family val="2"/>
    </font>
    <font>
      <b/>
      <sz val="11"/>
      <color rgb="FF990000"/>
      <name val="Arial"/>
      <family val="2"/>
    </font>
    <font>
      <sz val="11"/>
      <color rgb="FF990000"/>
      <name val="Arial"/>
      <family val="2"/>
    </font>
    <font>
      <b/>
      <sz val="12"/>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CC66FF"/>
        <bgColor indexed="64"/>
      </patternFill>
    </fill>
    <fill>
      <patternFill patternType="solid">
        <fgColor theme="4" tint="0.39997558519241921"/>
        <bgColor indexed="64"/>
      </patternFill>
    </fill>
    <fill>
      <patternFill patternType="solid">
        <fgColor theme="7"/>
        <bgColor indexed="64"/>
      </patternFill>
    </fill>
  </fills>
  <borders count="6">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17" fillId="0" borderId="0"/>
  </cellStyleXfs>
  <cellXfs count="76">
    <xf numFmtId="0" fontId="0" fillId="0" borderId="0" xfId="0"/>
    <xf numFmtId="164" fontId="0" fillId="0" borderId="0" xfId="1" applyNumberFormat="1" applyFont="1"/>
    <xf numFmtId="164" fontId="0" fillId="0" borderId="1" xfId="1" applyNumberFormat="1" applyFont="1" applyBorder="1"/>
    <xf numFmtId="0" fontId="2" fillId="0" borderId="0" xfId="0" applyFont="1"/>
    <xf numFmtId="164" fontId="0" fillId="0" borderId="0" xfId="0" applyNumberFormat="1"/>
    <xf numFmtId="164" fontId="0" fillId="0" borderId="2" xfId="0" applyNumberFormat="1" applyBorder="1"/>
    <xf numFmtId="164" fontId="0" fillId="0" borderId="2" xfId="1" applyNumberFormat="1" applyFont="1" applyBorder="1"/>
    <xf numFmtId="164" fontId="0" fillId="0" borderId="3" xfId="0" applyNumberFormat="1" applyBorder="1"/>
    <xf numFmtId="0" fontId="0" fillId="0" borderId="0" xfId="0" applyAlignment="1">
      <alignment horizontal="center"/>
    </xf>
    <xf numFmtId="0" fontId="4" fillId="0" borderId="0" xfId="0" quotePrefix="1" applyFont="1" applyAlignment="1">
      <alignment horizontal="center"/>
    </xf>
    <xf numFmtId="0" fontId="5" fillId="0" borderId="0" xfId="0" applyFont="1"/>
    <xf numFmtId="0" fontId="4" fillId="0" borderId="0" xfId="0" applyFont="1" applyAlignment="1">
      <alignment horizontal="center"/>
    </xf>
    <xf numFmtId="164" fontId="0" fillId="0" borderId="0" xfId="1" applyNumberFormat="1" applyFont="1" applyFill="1"/>
    <xf numFmtId="0" fontId="4" fillId="0" borderId="0" xfId="0" applyFont="1"/>
    <xf numFmtId="164" fontId="0" fillId="3" borderId="0" xfId="1" applyNumberFormat="1" applyFont="1" applyFill="1"/>
    <xf numFmtId="164" fontId="3" fillId="3" borderId="0" xfId="1" applyNumberFormat="1" applyFont="1" applyFill="1"/>
    <xf numFmtId="165" fontId="0" fillId="3" borderId="0" xfId="1" applyNumberFormat="1" applyFont="1" applyFill="1"/>
    <xf numFmtId="0" fontId="2" fillId="0" borderId="0" xfId="0" applyFont="1" applyAlignment="1">
      <alignment horizontal="center" vertical="center"/>
    </xf>
    <xf numFmtId="165" fontId="0" fillId="4" borderId="0" xfId="1" applyNumberFormat="1" applyFont="1" applyFill="1"/>
    <xf numFmtId="164" fontId="0" fillId="4" borderId="0" xfId="1" applyNumberFormat="1" applyFont="1" applyFill="1"/>
    <xf numFmtId="43" fontId="0" fillId="4" borderId="0" xfId="1" applyFont="1" applyFill="1"/>
    <xf numFmtId="0" fontId="0" fillId="4" borderId="0" xfId="0" applyFill="1"/>
    <xf numFmtId="0" fontId="0" fillId="4" borderId="0" xfId="0" applyFill="1" applyAlignment="1">
      <alignment horizontal="center"/>
    </xf>
    <xf numFmtId="43" fontId="0" fillId="3" borderId="0" xfId="1" applyFont="1" applyFill="1"/>
    <xf numFmtId="43" fontId="3" fillId="0" borderId="0" xfId="1" applyFont="1" applyFill="1"/>
    <xf numFmtId="0" fontId="6" fillId="0" borderId="0" xfId="0" applyFont="1" applyAlignment="1">
      <alignment horizontal="center" wrapText="1"/>
    </xf>
    <xf numFmtId="0" fontId="0" fillId="2" borderId="0" xfId="0" applyFill="1"/>
    <xf numFmtId="0" fontId="9" fillId="0" borderId="0" xfId="0" applyFont="1"/>
    <xf numFmtId="164" fontId="0" fillId="0" borderId="0" xfId="1" applyNumberFormat="1" applyFont="1" applyBorder="1"/>
    <xf numFmtId="0" fontId="2" fillId="0" borderId="0" xfId="0" applyFont="1" applyAlignment="1">
      <alignment horizontal="left" wrapText="1"/>
    </xf>
    <xf numFmtId="0" fontId="0" fillId="6" borderId="0" xfId="0" applyFill="1"/>
    <xf numFmtId="0" fontId="11" fillId="0" borderId="0" xfId="0" applyFont="1"/>
    <xf numFmtId="0" fontId="12" fillId="0" borderId="0" xfId="0" applyFont="1"/>
    <xf numFmtId="0" fontId="10" fillId="0" borderId="0" xfId="2"/>
    <xf numFmtId="0" fontId="0" fillId="7" borderId="0" xfId="0" applyFill="1"/>
    <xf numFmtId="0" fontId="13" fillId="0" borderId="0" xfId="0" applyFont="1"/>
    <xf numFmtId="0" fontId="14" fillId="0" borderId="0" xfId="0" applyFont="1" applyAlignment="1">
      <alignment wrapText="1"/>
    </xf>
    <xf numFmtId="0" fontId="15" fillId="0" borderId="0" xfId="0" applyFont="1"/>
    <xf numFmtId="0" fontId="2" fillId="2" borderId="0" xfId="0" applyFont="1" applyFill="1" applyAlignment="1">
      <alignment horizontal="left" vertical="center"/>
    </xf>
    <xf numFmtId="0" fontId="0" fillId="2" borderId="0" xfId="0" applyFill="1" applyAlignment="1">
      <alignment horizontal="center"/>
    </xf>
    <xf numFmtId="0" fontId="6" fillId="9" borderId="0" xfId="0" applyFont="1" applyFill="1" applyAlignment="1">
      <alignment horizontal="center" wrapText="1"/>
    </xf>
    <xf numFmtId="0" fontId="16" fillId="0" borderId="0" xfId="0" applyFont="1"/>
    <xf numFmtId="0" fontId="4" fillId="0" borderId="0" xfId="0" quotePrefix="1" applyFont="1" applyAlignment="1">
      <alignment horizontal="center" wrapText="1"/>
    </xf>
    <xf numFmtId="0" fontId="5" fillId="0" borderId="0" xfId="0" applyFont="1" applyAlignment="1">
      <alignment horizontal="left" wrapText="1"/>
    </xf>
    <xf numFmtId="164" fontId="0" fillId="10" borderId="0" xfId="1" applyNumberFormat="1" applyFont="1" applyFill="1"/>
    <xf numFmtId="0" fontId="19" fillId="0" borderId="0" xfId="3" applyFont="1" applyAlignment="1">
      <alignment horizontal="center" vertical="center"/>
    </xf>
    <xf numFmtId="0" fontId="0" fillId="0" borderId="0" xfId="0" applyAlignment="1">
      <alignment horizontal="left" wrapText="1"/>
    </xf>
    <xf numFmtId="0" fontId="10" fillId="5" borderId="4" xfId="2" applyFill="1" applyBorder="1" applyAlignment="1">
      <alignment horizontal="left" wrapText="1"/>
    </xf>
    <xf numFmtId="0" fontId="2" fillId="5" borderId="5" xfId="0" applyFont="1" applyFill="1" applyBorder="1" applyAlignment="1">
      <alignment horizontal="left" wrapText="1"/>
    </xf>
    <xf numFmtId="0" fontId="18" fillId="0" borderId="0" xfId="3" applyFont="1" applyAlignment="1">
      <alignment horizontal="center" vertical="center"/>
    </xf>
    <xf numFmtId="0" fontId="5" fillId="8" borderId="0" xfId="0" applyFont="1" applyFill="1" applyAlignment="1">
      <alignment horizontal="center"/>
    </xf>
    <xf numFmtId="0" fontId="2" fillId="6" borderId="0" xfId="0" applyFont="1" applyFill="1" applyAlignment="1">
      <alignment horizontal="left" wrapText="1"/>
    </xf>
    <xf numFmtId="0" fontId="0" fillId="7" borderId="0" xfId="0" applyFill="1" applyAlignment="1">
      <alignment horizontal="left" wrapText="1"/>
    </xf>
    <xf numFmtId="0" fontId="0" fillId="9" borderId="0" xfId="0" applyFill="1" applyAlignment="1">
      <alignment horizontal="center" wrapText="1"/>
    </xf>
    <xf numFmtId="0" fontId="5" fillId="0" borderId="0" xfId="0" applyFont="1" applyAlignment="1">
      <alignment horizontal="left" wrapText="1"/>
    </xf>
    <xf numFmtId="0" fontId="0" fillId="0" borderId="0" xfId="0" applyAlignment="1">
      <alignment horizontal="left" vertical="top" wrapText="1"/>
    </xf>
    <xf numFmtId="0" fontId="20" fillId="5" borderId="0" xfId="0" applyFont="1" applyFill="1" applyAlignment="1">
      <alignment horizontal="left" vertical="top" wrapText="1"/>
    </xf>
    <xf numFmtId="43" fontId="3" fillId="0" borderId="0" xfId="1" applyFont="1" applyFill="1" applyAlignment="1">
      <alignment horizontal="left" wrapText="1"/>
    </xf>
    <xf numFmtId="164" fontId="0" fillId="8" borderId="0" xfId="1" applyNumberFormat="1" applyFont="1" applyFill="1"/>
    <xf numFmtId="165" fontId="0" fillId="8" borderId="0" xfId="1" applyNumberFormat="1" applyFont="1" applyFill="1"/>
    <xf numFmtId="43" fontId="0" fillId="8" borderId="0" xfId="1" applyFont="1" applyFill="1"/>
    <xf numFmtId="165" fontId="0" fillId="0" borderId="0" xfId="1" applyNumberFormat="1" applyFont="1" applyFill="1"/>
    <xf numFmtId="43" fontId="0" fillId="0" borderId="0" xfId="1" applyFont="1" applyFill="1"/>
    <xf numFmtId="0" fontId="0" fillId="0" borderId="0" xfId="0" applyFill="1"/>
    <xf numFmtId="164" fontId="3" fillId="0" borderId="0" xfId="1" applyNumberFormat="1" applyFont="1" applyFill="1"/>
    <xf numFmtId="0" fontId="4" fillId="0" borderId="0" xfId="0" quotePrefix="1" applyFont="1" applyFill="1" applyAlignment="1">
      <alignment horizontal="center"/>
    </xf>
    <xf numFmtId="0" fontId="4" fillId="0" borderId="0" xfId="0" quotePrefix="1" applyFont="1" applyFill="1" applyAlignment="1">
      <alignment horizontal="center" wrapText="1"/>
    </xf>
    <xf numFmtId="164" fontId="0" fillId="0" borderId="1" xfId="1" applyNumberFormat="1" applyFont="1" applyFill="1" applyBorder="1"/>
    <xf numFmtId="164" fontId="0" fillId="0" borderId="0" xfId="1" applyNumberFormat="1" applyFont="1" applyFill="1" applyBorder="1"/>
    <xf numFmtId="164" fontId="0" fillId="0" borderId="0" xfId="0" applyNumberFormat="1" applyFill="1"/>
    <xf numFmtId="164" fontId="0" fillId="0" borderId="2" xfId="0" applyNumberFormat="1" applyFill="1" applyBorder="1"/>
    <xf numFmtId="164" fontId="0" fillId="0" borderId="2" xfId="1" applyNumberFormat="1" applyFont="1" applyFill="1" applyBorder="1"/>
    <xf numFmtId="164" fontId="0" fillId="0" borderId="3" xfId="0" applyNumberFormat="1" applyFill="1" applyBorder="1"/>
    <xf numFmtId="0" fontId="2" fillId="2" borderId="0" xfId="0" applyFont="1" applyFill="1" applyAlignment="1">
      <alignment horizontal="center" vertical="center"/>
    </xf>
    <xf numFmtId="0" fontId="4" fillId="11" borderId="0" xfId="0" quotePrefix="1" applyFont="1" applyFill="1" applyAlignment="1">
      <alignment horizontal="center" wrapText="1"/>
    </xf>
    <xf numFmtId="0" fontId="0" fillId="11" borderId="0" xfId="0" applyFill="1" applyAlignment="1">
      <alignment horizontal="center" wrapText="1"/>
    </xf>
  </cellXfs>
  <cellStyles count="4">
    <cellStyle name="Comma" xfId="1" builtinId="3"/>
    <cellStyle name="Hyperlink" xfId="2" builtinId="8"/>
    <cellStyle name="Normal" xfId="0" builtinId="0"/>
    <cellStyle name="Normal 2" xfId="3" xr:uid="{F9CF942C-C384-40B0-9774-6890F4DBCB9D}"/>
  </cellStyles>
  <dxfs count="0"/>
  <tableStyles count="0" defaultTableStyle="TableStyleMedium2" defaultPivotStyle="PivotStyleLight16"/>
  <colors>
    <mruColors>
      <color rgb="FFCC66FF"/>
      <color rgb="FFCA59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9.png"/><Relationship Id="rId2" Type="http://schemas.openxmlformats.org/officeDocument/2006/relationships/image" Target="../media/image3.png"/><Relationship Id="rId1" Type="http://schemas.openxmlformats.org/officeDocument/2006/relationships/image" Target="../media/image8.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10</xdr:col>
      <xdr:colOff>76200</xdr:colOff>
      <xdr:row>67</xdr:row>
      <xdr:rowOff>171450</xdr:rowOff>
    </xdr:from>
    <xdr:to>
      <xdr:col>19</xdr:col>
      <xdr:colOff>58176</xdr:colOff>
      <xdr:row>98</xdr:row>
      <xdr:rowOff>162802</xdr:rowOff>
    </xdr:to>
    <xdr:pic>
      <xdr:nvPicPr>
        <xdr:cNvPr id="3" name="Picture 2">
          <a:extLst>
            <a:ext uri="{FF2B5EF4-FFF2-40B4-BE49-F238E27FC236}">
              <a16:creationId xmlns:a16="http://schemas.microsoft.com/office/drawing/2014/main" id="{4D0B659D-0580-0F59-E14B-F1066FAC7977}"/>
            </a:ext>
          </a:extLst>
        </xdr:cNvPr>
        <xdr:cNvPicPr>
          <a:picLocks noChangeAspect="1"/>
        </xdr:cNvPicPr>
      </xdr:nvPicPr>
      <xdr:blipFill>
        <a:blip xmlns:r="http://schemas.openxmlformats.org/officeDocument/2006/relationships" r:embed="rId1"/>
        <a:stretch>
          <a:fillRect/>
        </a:stretch>
      </xdr:blipFill>
      <xdr:spPr>
        <a:xfrm>
          <a:off x="9677400" y="17468850"/>
          <a:ext cx="7354326" cy="628737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6</xdr:col>
      <xdr:colOff>123825</xdr:colOff>
      <xdr:row>4</xdr:row>
      <xdr:rowOff>209551</xdr:rowOff>
    </xdr:from>
    <xdr:to>
      <xdr:col>13</xdr:col>
      <xdr:colOff>115099</xdr:colOff>
      <xdr:row>10</xdr:row>
      <xdr:rowOff>438151</xdr:rowOff>
    </xdr:to>
    <xdr:pic>
      <xdr:nvPicPr>
        <xdr:cNvPr id="8" name="Picture 7">
          <a:extLst>
            <a:ext uri="{FF2B5EF4-FFF2-40B4-BE49-F238E27FC236}">
              <a16:creationId xmlns:a16="http://schemas.microsoft.com/office/drawing/2014/main" id="{7EE17C56-FC04-4CF4-8313-1B51CE15DD20}"/>
            </a:ext>
          </a:extLst>
        </xdr:cNvPr>
        <xdr:cNvPicPr>
          <a:picLocks noChangeAspect="1"/>
        </xdr:cNvPicPr>
      </xdr:nvPicPr>
      <xdr:blipFill>
        <a:blip xmlns:r="http://schemas.openxmlformats.org/officeDocument/2006/relationships" r:embed="rId2"/>
        <a:stretch>
          <a:fillRect/>
        </a:stretch>
      </xdr:blipFill>
      <xdr:spPr>
        <a:xfrm>
          <a:off x="6448425" y="1609726"/>
          <a:ext cx="5725324" cy="240030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152400</xdr:colOff>
      <xdr:row>5</xdr:row>
      <xdr:rowOff>85725</xdr:rowOff>
    </xdr:from>
    <xdr:to>
      <xdr:col>5</xdr:col>
      <xdr:colOff>515169</xdr:colOff>
      <xdr:row>10</xdr:row>
      <xdr:rowOff>457200</xdr:rowOff>
    </xdr:to>
    <xdr:pic>
      <xdr:nvPicPr>
        <xdr:cNvPr id="9" name="Picture 8">
          <a:extLst>
            <a:ext uri="{FF2B5EF4-FFF2-40B4-BE49-F238E27FC236}">
              <a16:creationId xmlns:a16="http://schemas.microsoft.com/office/drawing/2014/main" id="{AD06D515-AB4D-464F-BE2F-A104E5E985F5}"/>
            </a:ext>
          </a:extLst>
        </xdr:cNvPr>
        <xdr:cNvPicPr>
          <a:picLocks noChangeAspect="1"/>
        </xdr:cNvPicPr>
      </xdr:nvPicPr>
      <xdr:blipFill>
        <a:blip xmlns:r="http://schemas.openxmlformats.org/officeDocument/2006/relationships" r:embed="rId3"/>
        <a:stretch>
          <a:fillRect/>
        </a:stretch>
      </xdr:blipFill>
      <xdr:spPr>
        <a:xfrm>
          <a:off x="152400" y="1847850"/>
          <a:ext cx="5868219" cy="21812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666751</xdr:colOff>
      <xdr:row>4</xdr:row>
      <xdr:rowOff>219076</xdr:rowOff>
    </xdr:from>
    <xdr:to>
      <xdr:col>20</xdr:col>
      <xdr:colOff>104775</xdr:colOff>
      <xdr:row>12</xdr:row>
      <xdr:rowOff>704850</xdr:rowOff>
    </xdr:to>
    <xdr:pic>
      <xdr:nvPicPr>
        <xdr:cNvPr id="10" name="Picture 9">
          <a:extLst>
            <a:ext uri="{FF2B5EF4-FFF2-40B4-BE49-F238E27FC236}">
              <a16:creationId xmlns:a16="http://schemas.microsoft.com/office/drawing/2014/main" id="{42ABD25C-D7F0-4341-88C8-CC3F77874BCC}"/>
            </a:ext>
          </a:extLst>
        </xdr:cNvPr>
        <xdr:cNvPicPr>
          <a:picLocks noChangeAspect="1"/>
        </xdr:cNvPicPr>
      </xdr:nvPicPr>
      <xdr:blipFill>
        <a:blip xmlns:r="http://schemas.openxmlformats.org/officeDocument/2006/relationships" r:embed="rId4"/>
        <a:stretch>
          <a:fillRect/>
        </a:stretch>
      </xdr:blipFill>
      <xdr:spPr>
        <a:xfrm>
          <a:off x="12725401" y="1619251"/>
          <a:ext cx="5172074" cy="371474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20</xdr:col>
      <xdr:colOff>771525</xdr:colOff>
      <xdr:row>4</xdr:row>
      <xdr:rowOff>95249</xdr:rowOff>
    </xdr:from>
    <xdr:to>
      <xdr:col>28</xdr:col>
      <xdr:colOff>66675</xdr:colOff>
      <xdr:row>10</xdr:row>
      <xdr:rowOff>457200</xdr:rowOff>
    </xdr:to>
    <xdr:pic>
      <xdr:nvPicPr>
        <xdr:cNvPr id="12" name="Picture 11">
          <a:extLst>
            <a:ext uri="{FF2B5EF4-FFF2-40B4-BE49-F238E27FC236}">
              <a16:creationId xmlns:a16="http://schemas.microsoft.com/office/drawing/2014/main" id="{F2419965-293E-4BC6-B815-133873E83089}"/>
            </a:ext>
          </a:extLst>
        </xdr:cNvPr>
        <xdr:cNvPicPr>
          <a:picLocks noChangeAspect="1"/>
        </xdr:cNvPicPr>
      </xdr:nvPicPr>
      <xdr:blipFill>
        <a:blip xmlns:r="http://schemas.openxmlformats.org/officeDocument/2006/relationships" r:embed="rId5"/>
        <a:stretch>
          <a:fillRect/>
        </a:stretch>
      </xdr:blipFill>
      <xdr:spPr>
        <a:xfrm>
          <a:off x="18564225" y="1495424"/>
          <a:ext cx="4810125" cy="253365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20</xdr:col>
      <xdr:colOff>676276</xdr:colOff>
      <xdr:row>11</xdr:row>
      <xdr:rowOff>178536</xdr:rowOff>
    </xdr:from>
    <xdr:to>
      <xdr:col>28</xdr:col>
      <xdr:colOff>304801</xdr:colOff>
      <xdr:row>12</xdr:row>
      <xdr:rowOff>609601</xdr:rowOff>
    </xdr:to>
    <xdr:pic>
      <xdr:nvPicPr>
        <xdr:cNvPr id="13" name="Picture 12">
          <a:extLst>
            <a:ext uri="{FF2B5EF4-FFF2-40B4-BE49-F238E27FC236}">
              <a16:creationId xmlns:a16="http://schemas.microsoft.com/office/drawing/2014/main" id="{232D40B5-6FAE-4CBD-96B0-6FBF25BE9882}"/>
            </a:ext>
          </a:extLst>
        </xdr:cNvPr>
        <xdr:cNvPicPr>
          <a:picLocks noChangeAspect="1"/>
        </xdr:cNvPicPr>
      </xdr:nvPicPr>
      <xdr:blipFill>
        <a:blip xmlns:r="http://schemas.openxmlformats.org/officeDocument/2006/relationships" r:embed="rId6"/>
        <a:stretch>
          <a:fillRect/>
        </a:stretch>
      </xdr:blipFill>
      <xdr:spPr>
        <a:xfrm>
          <a:off x="18468976" y="4283811"/>
          <a:ext cx="5143500" cy="95494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5</xdr:col>
      <xdr:colOff>685800</xdr:colOff>
      <xdr:row>85</xdr:row>
      <xdr:rowOff>76200</xdr:rowOff>
    </xdr:from>
    <xdr:to>
      <xdr:col>10</xdr:col>
      <xdr:colOff>523875</xdr:colOff>
      <xdr:row>86</xdr:row>
      <xdr:rowOff>95250</xdr:rowOff>
    </xdr:to>
    <xdr:cxnSp macro="">
      <xdr:nvCxnSpPr>
        <xdr:cNvPr id="20" name="Straight Arrow Connector 19">
          <a:extLst>
            <a:ext uri="{FF2B5EF4-FFF2-40B4-BE49-F238E27FC236}">
              <a16:creationId xmlns:a16="http://schemas.microsoft.com/office/drawing/2014/main" id="{9FD675D0-5D53-6508-860D-FE6A5EE4D854}"/>
            </a:ext>
          </a:extLst>
        </xdr:cNvPr>
        <xdr:cNvCxnSpPr/>
      </xdr:nvCxnSpPr>
      <xdr:spPr>
        <a:xfrm flipH="1" flipV="1">
          <a:off x="6191250" y="21174075"/>
          <a:ext cx="3933825"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533400</xdr:colOff>
      <xdr:row>68</xdr:row>
      <xdr:rowOff>142875</xdr:rowOff>
    </xdr:from>
    <xdr:to>
      <xdr:col>14</xdr:col>
      <xdr:colOff>609600</xdr:colOff>
      <xdr:row>70</xdr:row>
      <xdr:rowOff>47625</xdr:rowOff>
    </xdr:to>
    <xdr:sp macro="" textlink="">
      <xdr:nvSpPr>
        <xdr:cNvPr id="22" name="Rectangle: Rounded Corners 21">
          <a:extLst>
            <a:ext uri="{FF2B5EF4-FFF2-40B4-BE49-F238E27FC236}">
              <a16:creationId xmlns:a16="http://schemas.microsoft.com/office/drawing/2014/main" id="{A63B31CE-DCB8-CDF8-41CA-305FD75DDBCC}"/>
            </a:ext>
          </a:extLst>
        </xdr:cNvPr>
        <xdr:cNvSpPr/>
      </xdr:nvSpPr>
      <xdr:spPr>
        <a:xfrm>
          <a:off x="10134600" y="17821275"/>
          <a:ext cx="3352800" cy="342900"/>
        </a:xfrm>
        <a:prstGeom prst="round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28</xdr:col>
      <xdr:colOff>552450</xdr:colOff>
      <xdr:row>4</xdr:row>
      <xdr:rowOff>187570</xdr:rowOff>
    </xdr:from>
    <xdr:to>
      <xdr:col>41</xdr:col>
      <xdr:colOff>390525</xdr:colOff>
      <xdr:row>12</xdr:row>
      <xdr:rowOff>524702</xdr:rowOff>
    </xdr:to>
    <xdr:pic>
      <xdr:nvPicPr>
        <xdr:cNvPr id="6" name="Picture 5">
          <a:extLst>
            <a:ext uri="{FF2B5EF4-FFF2-40B4-BE49-F238E27FC236}">
              <a16:creationId xmlns:a16="http://schemas.microsoft.com/office/drawing/2014/main" id="{B939971A-D6E3-606E-AA26-FD02029A9C10}"/>
            </a:ext>
          </a:extLst>
        </xdr:cNvPr>
        <xdr:cNvPicPr>
          <a:picLocks noChangeAspect="1"/>
        </xdr:cNvPicPr>
      </xdr:nvPicPr>
      <xdr:blipFill>
        <a:blip xmlns:r="http://schemas.openxmlformats.org/officeDocument/2006/relationships" r:embed="rId7"/>
        <a:stretch>
          <a:fillRect/>
        </a:stretch>
      </xdr:blipFill>
      <xdr:spPr>
        <a:xfrm>
          <a:off x="23860125" y="1587745"/>
          <a:ext cx="7762875" cy="3566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752475</xdr:colOff>
      <xdr:row>104</xdr:row>
      <xdr:rowOff>0</xdr:rowOff>
    </xdr:from>
    <xdr:to>
      <xdr:col>19</xdr:col>
      <xdr:colOff>762687</xdr:colOff>
      <xdr:row>145</xdr:row>
      <xdr:rowOff>39307</xdr:rowOff>
    </xdr:to>
    <xdr:pic>
      <xdr:nvPicPr>
        <xdr:cNvPr id="5" name="Picture 4">
          <a:extLst>
            <a:ext uri="{FF2B5EF4-FFF2-40B4-BE49-F238E27FC236}">
              <a16:creationId xmlns:a16="http://schemas.microsoft.com/office/drawing/2014/main" id="{85D6B031-2F75-BE3A-DB4B-D0A0F1DDE607}"/>
            </a:ext>
          </a:extLst>
        </xdr:cNvPr>
        <xdr:cNvPicPr>
          <a:picLocks noChangeAspect="1"/>
        </xdr:cNvPicPr>
      </xdr:nvPicPr>
      <xdr:blipFill>
        <a:blip xmlns:r="http://schemas.openxmlformats.org/officeDocument/2006/relationships" r:embed="rId1"/>
        <a:stretch>
          <a:fillRect/>
        </a:stretch>
      </xdr:blipFill>
      <xdr:spPr>
        <a:xfrm>
          <a:off x="9534525" y="25403175"/>
          <a:ext cx="4925112" cy="864990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10</xdr:col>
      <xdr:colOff>28575</xdr:colOff>
      <xdr:row>115</xdr:row>
      <xdr:rowOff>152400</xdr:rowOff>
    </xdr:from>
    <xdr:to>
      <xdr:col>18</xdr:col>
      <xdr:colOff>647700</xdr:colOff>
      <xdr:row>132</xdr:row>
      <xdr:rowOff>9525</xdr:rowOff>
    </xdr:to>
    <xdr:cxnSp macro="">
      <xdr:nvCxnSpPr>
        <xdr:cNvPr id="9" name="Straight Arrow Connector 8">
          <a:extLst>
            <a:ext uri="{FF2B5EF4-FFF2-40B4-BE49-F238E27FC236}">
              <a16:creationId xmlns:a16="http://schemas.microsoft.com/office/drawing/2014/main" id="{EFE1208A-80C4-4DD4-9ECC-1753FB027A57}"/>
            </a:ext>
          </a:extLst>
        </xdr:cNvPr>
        <xdr:cNvCxnSpPr/>
      </xdr:nvCxnSpPr>
      <xdr:spPr>
        <a:xfrm flipH="1" flipV="1">
          <a:off x="6353175" y="28327350"/>
          <a:ext cx="7172325" cy="3114675"/>
        </a:xfrm>
        <a:prstGeom prst="straightConnector1">
          <a:avLst/>
        </a:prstGeom>
        <a:ln w="28575">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1333500</xdr:colOff>
      <xdr:row>114</xdr:row>
      <xdr:rowOff>171450</xdr:rowOff>
    </xdr:from>
    <xdr:to>
      <xdr:col>3</xdr:col>
      <xdr:colOff>876301</xdr:colOff>
      <xdr:row>118</xdr:row>
      <xdr:rowOff>123825</xdr:rowOff>
    </xdr:to>
    <xdr:sp macro="" textlink="">
      <xdr:nvSpPr>
        <xdr:cNvPr id="11" name="TextBox 10">
          <a:extLst>
            <a:ext uri="{FF2B5EF4-FFF2-40B4-BE49-F238E27FC236}">
              <a16:creationId xmlns:a16="http://schemas.microsoft.com/office/drawing/2014/main" id="{10BB3F14-803F-4FED-8150-6E9247200647}"/>
            </a:ext>
          </a:extLst>
        </xdr:cNvPr>
        <xdr:cNvSpPr txBox="1"/>
      </xdr:nvSpPr>
      <xdr:spPr>
        <a:xfrm>
          <a:off x="1943100" y="27851100"/>
          <a:ext cx="2628901" cy="714375"/>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US" sz="1100"/>
            <a:t>EPCs</a:t>
          </a:r>
          <a:r>
            <a:rPr lang="en-US" sz="1100" baseline="0"/>
            <a:t> are in the State Budget at the full aid ratio, but not paid that way thus State Budget may be overstated.</a:t>
          </a:r>
        </a:p>
        <a:p>
          <a:r>
            <a:rPr lang="en-US" sz="1100" baseline="0"/>
            <a:t>Adjust your own budget accordingly.</a:t>
          </a:r>
          <a:endParaRPr lang="en-US" sz="1100"/>
        </a:p>
      </xdr:txBody>
    </xdr:sp>
    <xdr:clientData/>
  </xdr:twoCellAnchor>
  <xdr:twoCellAnchor>
    <xdr:from>
      <xdr:col>3</xdr:col>
      <xdr:colOff>838200</xdr:colOff>
      <xdr:row>116</xdr:row>
      <xdr:rowOff>152400</xdr:rowOff>
    </xdr:from>
    <xdr:to>
      <xdr:col>9</xdr:col>
      <xdr:colOff>114300</xdr:colOff>
      <xdr:row>117</xdr:row>
      <xdr:rowOff>85725</xdr:rowOff>
    </xdr:to>
    <xdr:cxnSp macro="">
      <xdr:nvCxnSpPr>
        <xdr:cNvPr id="12" name="Straight Arrow Connector 11">
          <a:extLst>
            <a:ext uri="{FF2B5EF4-FFF2-40B4-BE49-F238E27FC236}">
              <a16:creationId xmlns:a16="http://schemas.microsoft.com/office/drawing/2014/main" id="{A81E97E9-89E8-47A1-A0F6-EA8AA9F998EE}"/>
            </a:ext>
          </a:extLst>
        </xdr:cNvPr>
        <xdr:cNvCxnSpPr/>
      </xdr:nvCxnSpPr>
      <xdr:spPr>
        <a:xfrm flipV="1">
          <a:off x="4533900" y="28213050"/>
          <a:ext cx="1085850" cy="12382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200025</xdr:colOff>
      <xdr:row>139</xdr:row>
      <xdr:rowOff>19050</xdr:rowOff>
    </xdr:from>
    <xdr:to>
      <xdr:col>23</xdr:col>
      <xdr:colOff>619125</xdr:colOff>
      <xdr:row>146</xdr:row>
      <xdr:rowOff>66675</xdr:rowOff>
    </xdr:to>
    <xdr:sp macro="" textlink="">
      <xdr:nvSpPr>
        <xdr:cNvPr id="13" name="TextBox 12">
          <a:extLst>
            <a:ext uri="{FF2B5EF4-FFF2-40B4-BE49-F238E27FC236}">
              <a16:creationId xmlns:a16="http://schemas.microsoft.com/office/drawing/2014/main" id="{FA497D18-ADB1-4235-A038-ED60C14E0DA4}"/>
            </a:ext>
          </a:extLst>
        </xdr:cNvPr>
        <xdr:cNvSpPr txBox="1"/>
      </xdr:nvSpPr>
      <xdr:spPr>
        <a:xfrm>
          <a:off x="14716125" y="32889825"/>
          <a:ext cx="2876550" cy="1381125"/>
        </a:xfrm>
        <a:prstGeom prst="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lstStyle/>
        <a:p>
          <a:r>
            <a:rPr lang="en-US" sz="1100"/>
            <a:t>Potential</a:t>
          </a:r>
          <a:r>
            <a:rPr lang="en-US" sz="1100" baseline="0"/>
            <a:t> Aid isn't included in the cover page of the State Budget or in the total at the bottom here.  If projects will be completed during 25/26, aid will be generated and can be budgeted for in your 25/26 budget.  Note: You should be consistent between what you budget and what is included in the tax cap.</a:t>
          </a:r>
          <a:endParaRPr lang="en-US" sz="1100"/>
        </a:p>
      </xdr:txBody>
    </xdr:sp>
    <xdr:clientData/>
  </xdr:twoCellAnchor>
  <xdr:twoCellAnchor>
    <xdr:from>
      <xdr:col>19</xdr:col>
      <xdr:colOff>638175</xdr:colOff>
      <xdr:row>140</xdr:row>
      <xdr:rowOff>142875</xdr:rowOff>
    </xdr:from>
    <xdr:to>
      <xdr:col>20</xdr:col>
      <xdr:colOff>200025</xdr:colOff>
      <xdr:row>141</xdr:row>
      <xdr:rowOff>123825</xdr:rowOff>
    </xdr:to>
    <xdr:cxnSp macro="">
      <xdr:nvCxnSpPr>
        <xdr:cNvPr id="14" name="Straight Arrow Connector 13">
          <a:extLst>
            <a:ext uri="{FF2B5EF4-FFF2-40B4-BE49-F238E27FC236}">
              <a16:creationId xmlns:a16="http://schemas.microsoft.com/office/drawing/2014/main" id="{5F45DD35-E235-49F6-B930-600D34CCA690}"/>
            </a:ext>
          </a:extLst>
        </xdr:cNvPr>
        <xdr:cNvCxnSpPr/>
      </xdr:nvCxnSpPr>
      <xdr:spPr>
        <a:xfrm flipH="1" flipV="1">
          <a:off x="14335125" y="33204150"/>
          <a:ext cx="381000" cy="1714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352425</xdr:colOff>
      <xdr:row>5</xdr:row>
      <xdr:rowOff>266700</xdr:rowOff>
    </xdr:from>
    <xdr:to>
      <xdr:col>9</xdr:col>
      <xdr:colOff>715194</xdr:colOff>
      <xdr:row>10</xdr:row>
      <xdr:rowOff>419374</xdr:rowOff>
    </xdr:to>
    <xdr:pic>
      <xdr:nvPicPr>
        <xdr:cNvPr id="15" name="Picture 14">
          <a:extLst>
            <a:ext uri="{FF2B5EF4-FFF2-40B4-BE49-F238E27FC236}">
              <a16:creationId xmlns:a16="http://schemas.microsoft.com/office/drawing/2014/main" id="{BC0AE6E4-FF99-42CF-B62C-1AAF0A8308DB}"/>
            </a:ext>
          </a:extLst>
        </xdr:cNvPr>
        <xdr:cNvPicPr>
          <a:picLocks noChangeAspect="1"/>
        </xdr:cNvPicPr>
      </xdr:nvPicPr>
      <xdr:blipFill>
        <a:blip xmlns:r="http://schemas.openxmlformats.org/officeDocument/2006/relationships" r:embed="rId2"/>
        <a:stretch>
          <a:fillRect/>
        </a:stretch>
      </xdr:blipFill>
      <xdr:spPr>
        <a:xfrm>
          <a:off x="352425" y="2028825"/>
          <a:ext cx="5868219" cy="19624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10</xdr:col>
      <xdr:colOff>342900</xdr:colOff>
      <xdr:row>4</xdr:row>
      <xdr:rowOff>228600</xdr:rowOff>
    </xdr:from>
    <xdr:to>
      <xdr:col>17</xdr:col>
      <xdr:colOff>334174</xdr:colOff>
      <xdr:row>12</xdr:row>
      <xdr:rowOff>10021</xdr:rowOff>
    </xdr:to>
    <xdr:pic>
      <xdr:nvPicPr>
        <xdr:cNvPr id="17" name="Picture 16">
          <a:extLst>
            <a:ext uri="{FF2B5EF4-FFF2-40B4-BE49-F238E27FC236}">
              <a16:creationId xmlns:a16="http://schemas.microsoft.com/office/drawing/2014/main" id="{9A77313E-682A-4608-A696-F2BB0E722700}"/>
            </a:ext>
          </a:extLst>
        </xdr:cNvPr>
        <xdr:cNvPicPr>
          <a:picLocks noChangeAspect="1"/>
        </xdr:cNvPicPr>
      </xdr:nvPicPr>
      <xdr:blipFill>
        <a:blip xmlns:r="http://schemas.openxmlformats.org/officeDocument/2006/relationships" r:embed="rId3"/>
        <a:stretch>
          <a:fillRect/>
        </a:stretch>
      </xdr:blipFill>
      <xdr:spPr>
        <a:xfrm>
          <a:off x="6667500" y="1628775"/>
          <a:ext cx="5725324" cy="355332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19</xdr:col>
      <xdr:colOff>38100</xdr:colOff>
      <xdr:row>4</xdr:row>
      <xdr:rowOff>257175</xdr:rowOff>
    </xdr:from>
    <xdr:to>
      <xdr:col>25</xdr:col>
      <xdr:colOff>295274</xdr:colOff>
      <xdr:row>12</xdr:row>
      <xdr:rowOff>77163</xdr:rowOff>
    </xdr:to>
    <xdr:pic>
      <xdr:nvPicPr>
        <xdr:cNvPr id="18" name="Picture 17">
          <a:extLst>
            <a:ext uri="{FF2B5EF4-FFF2-40B4-BE49-F238E27FC236}">
              <a16:creationId xmlns:a16="http://schemas.microsoft.com/office/drawing/2014/main" id="{49FFE2A5-EA5B-4984-AA3C-537F4B2EB6BE}"/>
            </a:ext>
          </a:extLst>
        </xdr:cNvPr>
        <xdr:cNvPicPr>
          <a:picLocks noChangeAspect="1"/>
        </xdr:cNvPicPr>
      </xdr:nvPicPr>
      <xdr:blipFill>
        <a:blip xmlns:r="http://schemas.openxmlformats.org/officeDocument/2006/relationships" r:embed="rId4"/>
        <a:stretch>
          <a:fillRect/>
        </a:stretch>
      </xdr:blipFill>
      <xdr:spPr>
        <a:xfrm>
          <a:off x="15373350" y="1657350"/>
          <a:ext cx="5172074" cy="359188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26</xdr:col>
      <xdr:colOff>28575</xdr:colOff>
      <xdr:row>4</xdr:row>
      <xdr:rowOff>171450</xdr:rowOff>
    </xdr:from>
    <xdr:to>
      <xdr:col>33</xdr:col>
      <xdr:colOff>142875</xdr:colOff>
      <xdr:row>10</xdr:row>
      <xdr:rowOff>871225</xdr:rowOff>
    </xdr:to>
    <xdr:pic>
      <xdr:nvPicPr>
        <xdr:cNvPr id="19" name="Picture 18">
          <a:extLst>
            <a:ext uri="{FF2B5EF4-FFF2-40B4-BE49-F238E27FC236}">
              <a16:creationId xmlns:a16="http://schemas.microsoft.com/office/drawing/2014/main" id="{74214EBC-686E-4154-8ACA-5D796571CE75}"/>
            </a:ext>
          </a:extLst>
        </xdr:cNvPr>
        <xdr:cNvPicPr>
          <a:picLocks noChangeAspect="1"/>
        </xdr:cNvPicPr>
      </xdr:nvPicPr>
      <xdr:blipFill>
        <a:blip xmlns:r="http://schemas.openxmlformats.org/officeDocument/2006/relationships" r:embed="rId5"/>
        <a:stretch>
          <a:fillRect/>
        </a:stretch>
      </xdr:blipFill>
      <xdr:spPr>
        <a:xfrm>
          <a:off x="21097875" y="1571625"/>
          <a:ext cx="4810125" cy="28714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25</xdr:col>
      <xdr:colOff>733425</xdr:colOff>
      <xdr:row>11</xdr:row>
      <xdr:rowOff>390525</xdr:rowOff>
    </xdr:from>
    <xdr:to>
      <xdr:col>33</xdr:col>
      <xdr:colOff>361950</xdr:colOff>
      <xdr:row>12</xdr:row>
      <xdr:rowOff>802674</xdr:rowOff>
    </xdr:to>
    <xdr:pic>
      <xdr:nvPicPr>
        <xdr:cNvPr id="20" name="Picture 19">
          <a:extLst>
            <a:ext uri="{FF2B5EF4-FFF2-40B4-BE49-F238E27FC236}">
              <a16:creationId xmlns:a16="http://schemas.microsoft.com/office/drawing/2014/main" id="{85EE3B24-6CE0-486D-A53C-51356A413739}"/>
            </a:ext>
          </a:extLst>
        </xdr:cNvPr>
        <xdr:cNvPicPr>
          <a:picLocks noChangeAspect="1"/>
        </xdr:cNvPicPr>
      </xdr:nvPicPr>
      <xdr:blipFill>
        <a:blip xmlns:r="http://schemas.openxmlformats.org/officeDocument/2006/relationships" r:embed="rId6"/>
        <a:stretch>
          <a:fillRect/>
        </a:stretch>
      </xdr:blipFill>
      <xdr:spPr>
        <a:xfrm>
          <a:off x="20983575" y="4610100"/>
          <a:ext cx="5143500" cy="9360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33</xdr:col>
      <xdr:colOff>600074</xdr:colOff>
      <xdr:row>4</xdr:row>
      <xdr:rowOff>3255</xdr:rowOff>
    </xdr:from>
    <xdr:to>
      <xdr:col>45</xdr:col>
      <xdr:colOff>89869</xdr:colOff>
      <xdr:row>10</xdr:row>
      <xdr:rowOff>1038225</xdr:rowOff>
    </xdr:to>
    <xdr:pic>
      <xdr:nvPicPr>
        <xdr:cNvPr id="3" name="Picture 2">
          <a:extLst>
            <a:ext uri="{FF2B5EF4-FFF2-40B4-BE49-F238E27FC236}">
              <a16:creationId xmlns:a16="http://schemas.microsoft.com/office/drawing/2014/main" id="{64B84844-2DBC-92B5-3AAB-317C78B81823}"/>
            </a:ext>
          </a:extLst>
        </xdr:cNvPr>
        <xdr:cNvPicPr>
          <a:picLocks noChangeAspect="1"/>
        </xdr:cNvPicPr>
      </xdr:nvPicPr>
      <xdr:blipFill>
        <a:blip xmlns:r="http://schemas.openxmlformats.org/officeDocument/2006/relationships" r:embed="rId7"/>
        <a:stretch>
          <a:fillRect/>
        </a:stretch>
      </xdr:blipFill>
      <xdr:spPr>
        <a:xfrm>
          <a:off x="26365199" y="1403430"/>
          <a:ext cx="6804995" cy="3206670"/>
        </a:xfrm>
        <a:prstGeom prst="rect">
          <a:avLst/>
        </a:prstGeom>
      </xdr:spPr>
    </xdr:pic>
    <xdr:clientData/>
  </xdr:twoCellAnchor>
  <xdr:twoCellAnchor>
    <xdr:from>
      <xdr:col>10</xdr:col>
      <xdr:colOff>809625</xdr:colOff>
      <xdr:row>84</xdr:row>
      <xdr:rowOff>114300</xdr:rowOff>
    </xdr:from>
    <xdr:to>
      <xdr:col>19</xdr:col>
      <xdr:colOff>19050</xdr:colOff>
      <xdr:row>140</xdr:row>
      <xdr:rowOff>57150</xdr:rowOff>
    </xdr:to>
    <xdr:cxnSp macro="">
      <xdr:nvCxnSpPr>
        <xdr:cNvPr id="28" name="Straight Arrow Connector 27">
          <a:extLst>
            <a:ext uri="{FF2B5EF4-FFF2-40B4-BE49-F238E27FC236}">
              <a16:creationId xmlns:a16="http://schemas.microsoft.com/office/drawing/2014/main" id="{52E34D69-4B5B-2650-8C3D-0212A47B5769}"/>
            </a:ext>
          </a:extLst>
        </xdr:cNvPr>
        <xdr:cNvCxnSpPr/>
      </xdr:nvCxnSpPr>
      <xdr:spPr>
        <a:xfrm flipH="1" flipV="1">
          <a:off x="7134225" y="21507450"/>
          <a:ext cx="6581775" cy="1161097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371475</xdr:colOff>
      <xdr:row>12</xdr:row>
      <xdr:rowOff>1038225</xdr:rowOff>
    </xdr:from>
    <xdr:to>
      <xdr:col>11</xdr:col>
      <xdr:colOff>381000</xdr:colOff>
      <xdr:row>21</xdr:row>
      <xdr:rowOff>28575</xdr:rowOff>
    </xdr:to>
    <xdr:cxnSp macro="">
      <xdr:nvCxnSpPr>
        <xdr:cNvPr id="34" name="Straight Arrow Connector 33">
          <a:extLst>
            <a:ext uri="{FF2B5EF4-FFF2-40B4-BE49-F238E27FC236}">
              <a16:creationId xmlns:a16="http://schemas.microsoft.com/office/drawing/2014/main" id="{00591FD2-2D82-FB62-3EA1-4E0BAE35FEE4}"/>
            </a:ext>
          </a:extLst>
        </xdr:cNvPr>
        <xdr:cNvCxnSpPr/>
      </xdr:nvCxnSpPr>
      <xdr:spPr>
        <a:xfrm flipV="1">
          <a:off x="6696075" y="6210300"/>
          <a:ext cx="828675" cy="252412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781050</xdr:colOff>
      <xdr:row>97</xdr:row>
      <xdr:rowOff>85725</xdr:rowOff>
    </xdr:from>
    <xdr:to>
      <xdr:col>10</xdr:col>
      <xdr:colOff>381000</xdr:colOff>
      <xdr:row>102</xdr:row>
      <xdr:rowOff>38100</xdr:rowOff>
    </xdr:to>
    <xdr:sp macro="" textlink="">
      <xdr:nvSpPr>
        <xdr:cNvPr id="40" name="Right Brace 39">
          <a:extLst>
            <a:ext uri="{FF2B5EF4-FFF2-40B4-BE49-F238E27FC236}">
              <a16:creationId xmlns:a16="http://schemas.microsoft.com/office/drawing/2014/main" id="{A35D0DEB-D757-F370-4423-30D618A93721}"/>
            </a:ext>
          </a:extLst>
        </xdr:cNvPr>
        <xdr:cNvSpPr/>
      </xdr:nvSpPr>
      <xdr:spPr>
        <a:xfrm>
          <a:off x="6286500" y="23974425"/>
          <a:ext cx="419100" cy="904875"/>
        </a:xfrm>
        <a:prstGeom prst="rightBrace">
          <a:avLst/>
        </a:prstGeom>
        <a:ln w="190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kern="1200"/>
        </a:p>
      </xdr:txBody>
    </xdr:sp>
    <xdr:clientData/>
  </xdr:twoCellAnchor>
  <xdr:twoCellAnchor>
    <xdr:from>
      <xdr:col>18</xdr:col>
      <xdr:colOff>381000</xdr:colOff>
      <xdr:row>108</xdr:row>
      <xdr:rowOff>723900</xdr:rowOff>
    </xdr:from>
    <xdr:to>
      <xdr:col>18</xdr:col>
      <xdr:colOff>714375</xdr:colOff>
      <xdr:row>123</xdr:row>
      <xdr:rowOff>9525</xdr:rowOff>
    </xdr:to>
    <xdr:sp macro="" textlink="">
      <xdr:nvSpPr>
        <xdr:cNvPr id="43" name="Left Brace 42">
          <a:extLst>
            <a:ext uri="{FF2B5EF4-FFF2-40B4-BE49-F238E27FC236}">
              <a16:creationId xmlns:a16="http://schemas.microsoft.com/office/drawing/2014/main" id="{2B7BC23D-6EBF-2A8F-DB9B-0365690C2322}"/>
            </a:ext>
          </a:extLst>
        </xdr:cNvPr>
        <xdr:cNvSpPr/>
      </xdr:nvSpPr>
      <xdr:spPr>
        <a:xfrm>
          <a:off x="13258800" y="26946225"/>
          <a:ext cx="333375" cy="2762250"/>
        </a:xfrm>
        <a:prstGeom prst="leftBrace">
          <a:avLst/>
        </a:prstGeom>
        <a:ln w="1905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kern="1200"/>
        </a:p>
      </xdr:txBody>
    </xdr:sp>
    <xdr:clientData/>
  </xdr:twoCellAnchor>
  <xdr:twoCellAnchor>
    <xdr:from>
      <xdr:col>10</xdr:col>
      <xdr:colOff>428625</xdr:colOff>
      <xdr:row>99</xdr:row>
      <xdr:rowOff>152400</xdr:rowOff>
    </xdr:from>
    <xdr:to>
      <xdr:col>18</xdr:col>
      <xdr:colOff>161925</xdr:colOff>
      <xdr:row>116</xdr:row>
      <xdr:rowOff>19050</xdr:rowOff>
    </xdr:to>
    <xdr:cxnSp macro="">
      <xdr:nvCxnSpPr>
        <xdr:cNvPr id="49" name="Straight Arrow Connector 48">
          <a:extLst>
            <a:ext uri="{FF2B5EF4-FFF2-40B4-BE49-F238E27FC236}">
              <a16:creationId xmlns:a16="http://schemas.microsoft.com/office/drawing/2014/main" id="{E14ECA31-8090-1B43-BA57-F8645B5A1496}"/>
            </a:ext>
          </a:extLst>
        </xdr:cNvPr>
        <xdr:cNvCxnSpPr/>
      </xdr:nvCxnSpPr>
      <xdr:spPr>
        <a:xfrm>
          <a:off x="6753225" y="24422100"/>
          <a:ext cx="6286500" cy="3962400"/>
        </a:xfrm>
        <a:prstGeom prst="straightConnector1">
          <a:avLst/>
        </a:prstGeom>
        <a:ln w="28575">
          <a:headEnd type="triangle"/>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123825</xdr:colOff>
      <xdr:row>4</xdr:row>
      <xdr:rowOff>209550</xdr:rowOff>
    </xdr:from>
    <xdr:to>
      <xdr:col>13</xdr:col>
      <xdr:colOff>115099</xdr:colOff>
      <xdr:row>12</xdr:row>
      <xdr:rowOff>533896</xdr:rowOff>
    </xdr:to>
    <xdr:pic>
      <xdr:nvPicPr>
        <xdr:cNvPr id="6" name="Picture 5">
          <a:extLst>
            <a:ext uri="{FF2B5EF4-FFF2-40B4-BE49-F238E27FC236}">
              <a16:creationId xmlns:a16="http://schemas.microsoft.com/office/drawing/2014/main" id="{AA28B3B4-5585-4C71-FF1E-588D902858F9}"/>
            </a:ext>
          </a:extLst>
        </xdr:cNvPr>
        <xdr:cNvPicPr>
          <a:picLocks noChangeAspect="1"/>
        </xdr:cNvPicPr>
      </xdr:nvPicPr>
      <xdr:blipFill>
        <a:blip xmlns:r="http://schemas.openxmlformats.org/officeDocument/2006/relationships" r:embed="rId1"/>
        <a:stretch>
          <a:fillRect/>
        </a:stretch>
      </xdr:blipFill>
      <xdr:spPr>
        <a:xfrm>
          <a:off x="6448425" y="1609725"/>
          <a:ext cx="5725324" cy="355332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114300</xdr:colOff>
      <xdr:row>5</xdr:row>
      <xdr:rowOff>76200</xdr:rowOff>
    </xdr:from>
    <xdr:to>
      <xdr:col>5</xdr:col>
      <xdr:colOff>477069</xdr:colOff>
      <xdr:row>10</xdr:row>
      <xdr:rowOff>228874</xdr:rowOff>
    </xdr:to>
    <xdr:pic>
      <xdr:nvPicPr>
        <xdr:cNvPr id="7" name="Picture 6">
          <a:extLst>
            <a:ext uri="{FF2B5EF4-FFF2-40B4-BE49-F238E27FC236}">
              <a16:creationId xmlns:a16="http://schemas.microsoft.com/office/drawing/2014/main" id="{C48B41A8-5777-5C2B-DE8D-5EED535FDB18}"/>
            </a:ext>
          </a:extLst>
        </xdr:cNvPr>
        <xdr:cNvPicPr>
          <a:picLocks noChangeAspect="1"/>
        </xdr:cNvPicPr>
      </xdr:nvPicPr>
      <xdr:blipFill>
        <a:blip xmlns:r="http://schemas.openxmlformats.org/officeDocument/2006/relationships" r:embed="rId2"/>
        <a:stretch>
          <a:fillRect/>
        </a:stretch>
      </xdr:blipFill>
      <xdr:spPr>
        <a:xfrm>
          <a:off x="114300" y="1838325"/>
          <a:ext cx="5868219" cy="19624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666751</xdr:colOff>
      <xdr:row>4</xdr:row>
      <xdr:rowOff>219076</xdr:rowOff>
    </xdr:from>
    <xdr:to>
      <xdr:col>20</xdr:col>
      <xdr:colOff>104775</xdr:colOff>
      <xdr:row>12</xdr:row>
      <xdr:rowOff>581989</xdr:rowOff>
    </xdr:to>
    <xdr:pic>
      <xdr:nvPicPr>
        <xdr:cNvPr id="12" name="Picture 11">
          <a:extLst>
            <a:ext uri="{FF2B5EF4-FFF2-40B4-BE49-F238E27FC236}">
              <a16:creationId xmlns:a16="http://schemas.microsoft.com/office/drawing/2014/main" id="{BB36FEB4-D037-6FB6-F682-2858BF7D81E4}"/>
            </a:ext>
          </a:extLst>
        </xdr:cNvPr>
        <xdr:cNvPicPr>
          <a:picLocks noChangeAspect="1"/>
        </xdr:cNvPicPr>
      </xdr:nvPicPr>
      <xdr:blipFill>
        <a:blip xmlns:r="http://schemas.openxmlformats.org/officeDocument/2006/relationships" r:embed="rId3"/>
        <a:stretch>
          <a:fillRect/>
        </a:stretch>
      </xdr:blipFill>
      <xdr:spPr>
        <a:xfrm>
          <a:off x="12725401" y="1619251"/>
          <a:ext cx="5172074" cy="359188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30</xdr:col>
      <xdr:colOff>95249</xdr:colOff>
      <xdr:row>4</xdr:row>
      <xdr:rowOff>102054</xdr:rowOff>
    </xdr:from>
    <xdr:to>
      <xdr:col>44</xdr:col>
      <xdr:colOff>106700</xdr:colOff>
      <xdr:row>10</xdr:row>
      <xdr:rowOff>495878</xdr:rowOff>
    </xdr:to>
    <xdr:pic>
      <xdr:nvPicPr>
        <xdr:cNvPr id="18" name="Picture 17">
          <a:extLst>
            <a:ext uri="{FF2B5EF4-FFF2-40B4-BE49-F238E27FC236}">
              <a16:creationId xmlns:a16="http://schemas.microsoft.com/office/drawing/2014/main" id="{95527635-D79A-8FA3-948B-294D0BEA61BA}"/>
            </a:ext>
          </a:extLst>
        </xdr:cNvPr>
        <xdr:cNvPicPr>
          <a:picLocks noChangeAspect="1"/>
        </xdr:cNvPicPr>
      </xdr:nvPicPr>
      <xdr:blipFill>
        <a:blip xmlns:r="http://schemas.openxmlformats.org/officeDocument/2006/relationships" r:embed="rId4"/>
        <a:stretch>
          <a:fillRect/>
        </a:stretch>
      </xdr:blipFill>
      <xdr:spPr>
        <a:xfrm>
          <a:off x="24012524" y="1502229"/>
          <a:ext cx="8545851" cy="25655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20</xdr:col>
      <xdr:colOff>771525</xdr:colOff>
      <xdr:row>4</xdr:row>
      <xdr:rowOff>95249</xdr:rowOff>
    </xdr:from>
    <xdr:to>
      <xdr:col>27</xdr:col>
      <xdr:colOff>533400</xdr:colOff>
      <xdr:row>11</xdr:row>
      <xdr:rowOff>261624</xdr:rowOff>
    </xdr:to>
    <xdr:pic>
      <xdr:nvPicPr>
        <xdr:cNvPr id="19" name="Picture 18">
          <a:extLst>
            <a:ext uri="{FF2B5EF4-FFF2-40B4-BE49-F238E27FC236}">
              <a16:creationId xmlns:a16="http://schemas.microsoft.com/office/drawing/2014/main" id="{D3C82686-3947-C8FA-C416-8BE4D6A4196F}"/>
            </a:ext>
          </a:extLst>
        </xdr:cNvPr>
        <xdr:cNvPicPr>
          <a:picLocks noChangeAspect="1"/>
        </xdr:cNvPicPr>
      </xdr:nvPicPr>
      <xdr:blipFill>
        <a:blip xmlns:r="http://schemas.openxmlformats.org/officeDocument/2006/relationships" r:embed="rId5"/>
        <a:stretch>
          <a:fillRect/>
        </a:stretch>
      </xdr:blipFill>
      <xdr:spPr>
        <a:xfrm>
          <a:off x="18564225" y="1495424"/>
          <a:ext cx="4810125" cy="28714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20</xdr:col>
      <xdr:colOff>742951</xdr:colOff>
      <xdr:row>11</xdr:row>
      <xdr:rowOff>407135</xdr:rowOff>
    </xdr:from>
    <xdr:to>
      <xdr:col>28</xdr:col>
      <xdr:colOff>228601</xdr:colOff>
      <xdr:row>13</xdr:row>
      <xdr:rowOff>66809</xdr:rowOff>
    </xdr:to>
    <xdr:pic>
      <xdr:nvPicPr>
        <xdr:cNvPr id="21" name="Picture 20">
          <a:extLst>
            <a:ext uri="{FF2B5EF4-FFF2-40B4-BE49-F238E27FC236}">
              <a16:creationId xmlns:a16="http://schemas.microsoft.com/office/drawing/2014/main" id="{5B63624F-260A-A172-F6B2-D4F24045E964}"/>
            </a:ext>
          </a:extLst>
        </xdr:cNvPr>
        <xdr:cNvPicPr>
          <a:picLocks noChangeAspect="1"/>
        </xdr:cNvPicPr>
      </xdr:nvPicPr>
      <xdr:blipFill>
        <a:blip xmlns:r="http://schemas.openxmlformats.org/officeDocument/2006/relationships" r:embed="rId6"/>
        <a:stretch>
          <a:fillRect/>
        </a:stretch>
      </xdr:blipFill>
      <xdr:spPr>
        <a:xfrm>
          <a:off x="18535651" y="4512410"/>
          <a:ext cx="5143500" cy="9360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stateaid.nysed.gov/" TargetMode="External"/><Relationship Id="rId1" Type="http://schemas.openxmlformats.org/officeDocument/2006/relationships/hyperlink" Target="https://stateaid.nysed.gov/build/html_docs/reorgincval_080808.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stateaid.nysed.gov/" TargetMode="External"/><Relationship Id="rId1" Type="http://schemas.openxmlformats.org/officeDocument/2006/relationships/hyperlink" Target="https://stateaid.nysed.gov/build/html_docs/reorgincval_080808.ht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eaid.nysed.gov/" TargetMode="External"/><Relationship Id="rId1" Type="http://schemas.openxmlformats.org/officeDocument/2006/relationships/hyperlink" Target="https://stateaid.nysed.gov/build/html_docs/reorgincval_080808.ht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9D9C-FD12-4764-98F3-78918A0A1CEE}">
  <dimension ref="A1:AO108"/>
  <sheetViews>
    <sheetView topLeftCell="A86" workbookViewId="0">
      <selection activeCell="B8" sqref="B8"/>
    </sheetView>
  </sheetViews>
  <sheetFormatPr defaultRowHeight="15" x14ac:dyDescent="0.25"/>
  <cols>
    <col min="2" max="2" width="23.42578125" customWidth="1"/>
    <col min="3" max="3" width="22.85546875" customWidth="1"/>
    <col min="4" max="4" width="14.85546875" style="8" customWidth="1"/>
    <col min="5" max="21" width="12.28515625" customWidth="1"/>
    <col min="22" max="24" width="11.28515625" customWidth="1"/>
  </cols>
  <sheetData>
    <row r="1" spans="1:41" ht="35.25" customHeight="1" x14ac:dyDescent="0.45">
      <c r="A1" s="36" t="s">
        <v>75</v>
      </c>
      <c r="B1" s="50" t="s">
        <v>133</v>
      </c>
      <c r="C1" s="50"/>
      <c r="E1" s="31" t="s">
        <v>0</v>
      </c>
      <c r="F1" s="32"/>
      <c r="G1" s="32"/>
    </row>
    <row r="2" spans="1:41" ht="12" customHeight="1" x14ac:dyDescent="0.25">
      <c r="E2" s="8"/>
      <c r="F2" s="8"/>
      <c r="G2" s="8"/>
      <c r="H2" s="8"/>
      <c r="I2" s="8"/>
      <c r="J2" s="8"/>
      <c r="K2" s="8"/>
      <c r="L2" s="8"/>
      <c r="M2" s="8"/>
      <c r="N2" s="8"/>
      <c r="O2" s="8"/>
      <c r="P2" s="8"/>
      <c r="Q2" s="8"/>
    </row>
    <row r="3" spans="1:41" ht="16.5" customHeight="1" x14ac:dyDescent="0.3">
      <c r="A3" s="35" t="s">
        <v>80</v>
      </c>
      <c r="D3" s="25"/>
      <c r="E3" s="8"/>
      <c r="F3" s="8"/>
      <c r="G3" s="8"/>
      <c r="H3" s="8"/>
      <c r="I3" s="8"/>
      <c r="J3" s="8"/>
      <c r="K3" s="8"/>
      <c r="L3" s="8"/>
      <c r="M3" s="8"/>
      <c r="N3" s="8"/>
      <c r="O3" s="8"/>
      <c r="P3" s="8"/>
      <c r="Q3" s="8"/>
    </row>
    <row r="4" spans="1:41" ht="46.5" customHeight="1" x14ac:dyDescent="0.3">
      <c r="A4" s="35" t="s">
        <v>77</v>
      </c>
      <c r="B4" s="33" t="s">
        <v>78</v>
      </c>
      <c r="D4" s="25"/>
      <c r="E4" s="8"/>
      <c r="F4" s="8"/>
      <c r="G4" s="38" t="s">
        <v>81</v>
      </c>
      <c r="H4" s="39"/>
      <c r="I4" s="39"/>
      <c r="J4" s="39"/>
      <c r="K4" s="39"/>
      <c r="L4" s="39"/>
      <c r="M4" s="39"/>
      <c r="N4" s="8"/>
      <c r="O4" s="51" t="s">
        <v>130</v>
      </c>
      <c r="P4" s="51"/>
      <c r="Q4" s="51"/>
      <c r="R4" s="51"/>
      <c r="S4" s="51"/>
      <c r="T4" s="51"/>
      <c r="V4" s="52" t="s">
        <v>83</v>
      </c>
      <c r="W4" s="52"/>
      <c r="X4" s="52"/>
      <c r="Y4" s="52"/>
      <c r="Z4" s="52"/>
      <c r="AA4" s="52"/>
      <c r="AB4" s="52"/>
      <c r="AD4" s="53" t="s">
        <v>188</v>
      </c>
      <c r="AE4" s="53"/>
      <c r="AF4" s="53"/>
      <c r="AG4" s="53"/>
      <c r="AH4" s="53"/>
      <c r="AI4" s="53"/>
      <c r="AJ4" s="53"/>
      <c r="AK4" s="53"/>
      <c r="AL4" s="53"/>
      <c r="AM4" s="53"/>
    </row>
    <row r="5" spans="1:41" ht="28.5" customHeight="1" x14ac:dyDescent="0.3">
      <c r="A5" s="10"/>
      <c r="B5" s="37" t="s">
        <v>79</v>
      </c>
      <c r="D5" s="25"/>
      <c r="E5" s="8"/>
      <c r="F5" s="8"/>
      <c r="G5" s="8"/>
      <c r="H5" s="8"/>
      <c r="I5" s="8"/>
      <c r="J5" s="8"/>
      <c r="K5" s="8"/>
      <c r="L5" s="8"/>
      <c r="M5" s="8"/>
      <c r="N5" s="8"/>
      <c r="O5" s="8"/>
      <c r="P5" s="8"/>
      <c r="Q5" s="8"/>
    </row>
    <row r="6" spans="1:41" ht="28.5" customHeight="1" x14ac:dyDescent="0.3">
      <c r="A6" s="10"/>
      <c r="D6" s="25"/>
      <c r="E6" s="8"/>
      <c r="F6" s="8"/>
      <c r="G6" s="8"/>
      <c r="H6" s="8"/>
      <c r="I6" s="8"/>
      <c r="J6" s="8"/>
      <c r="K6" s="8"/>
      <c r="L6" s="8"/>
      <c r="M6" s="8"/>
      <c r="N6" s="8"/>
      <c r="O6" s="8"/>
      <c r="P6" s="8"/>
      <c r="Q6" s="8"/>
    </row>
    <row r="7" spans="1:41" ht="28.5" customHeight="1" x14ac:dyDescent="0.3">
      <c r="A7" s="10"/>
      <c r="D7" s="25"/>
      <c r="E7" s="8"/>
      <c r="F7" s="8"/>
      <c r="G7" s="8"/>
      <c r="H7" s="8"/>
      <c r="I7" s="8"/>
      <c r="J7" s="8"/>
      <c r="K7" s="8"/>
      <c r="L7" s="8"/>
      <c r="M7" s="8"/>
      <c r="N7" s="8"/>
      <c r="O7" s="8"/>
      <c r="P7" s="8"/>
      <c r="Q7" s="8"/>
    </row>
    <row r="8" spans="1:41" ht="28.5" customHeight="1" x14ac:dyDescent="0.3">
      <c r="A8" s="10"/>
      <c r="B8" t="s">
        <v>189</v>
      </c>
      <c r="D8" s="25"/>
      <c r="E8" s="8"/>
      <c r="F8" s="8"/>
      <c r="G8" s="8"/>
      <c r="H8" s="8"/>
      <c r="I8" s="8"/>
      <c r="J8" s="8"/>
      <c r="K8" s="8"/>
      <c r="L8" s="8"/>
      <c r="M8" s="8"/>
      <c r="N8" s="8"/>
      <c r="O8" s="8"/>
      <c r="P8" s="8"/>
      <c r="Q8" s="8"/>
    </row>
    <row r="9" spans="1:41" ht="28.5" customHeight="1" x14ac:dyDescent="0.3">
      <c r="A9" s="10"/>
      <c r="D9" s="25"/>
      <c r="E9" s="8"/>
      <c r="F9" s="8"/>
      <c r="G9" s="8"/>
      <c r="H9" s="8"/>
      <c r="I9" s="8"/>
      <c r="J9" s="8"/>
      <c r="K9" s="8"/>
      <c r="L9" s="8"/>
      <c r="M9" s="8"/>
      <c r="N9" s="8"/>
      <c r="O9" s="8"/>
      <c r="P9" s="8"/>
      <c r="Q9" s="8"/>
    </row>
    <row r="10" spans="1:41" ht="28.5" customHeight="1" x14ac:dyDescent="0.3">
      <c r="A10" s="10"/>
      <c r="D10" s="25"/>
      <c r="E10" s="8"/>
      <c r="F10" s="8"/>
      <c r="G10" s="8"/>
      <c r="H10" s="8"/>
      <c r="I10" s="8"/>
      <c r="J10" s="8"/>
      <c r="K10" s="8"/>
      <c r="L10" s="8"/>
      <c r="M10" s="8"/>
      <c r="N10" s="8"/>
      <c r="O10" s="8"/>
      <c r="P10" s="8"/>
      <c r="Q10" s="8"/>
    </row>
    <row r="11" spans="1:41" ht="42" customHeight="1" x14ac:dyDescent="0.3">
      <c r="A11" s="10"/>
      <c r="D11" s="25"/>
      <c r="E11" s="8"/>
      <c r="F11" s="8"/>
      <c r="G11" s="8"/>
      <c r="H11" s="8"/>
      <c r="I11" s="8"/>
      <c r="J11" s="8"/>
      <c r="K11" s="8"/>
      <c r="L11" s="8"/>
      <c r="M11" s="8"/>
      <c r="N11" s="8"/>
      <c r="O11" s="8"/>
      <c r="P11" s="8"/>
      <c r="Q11" s="8"/>
    </row>
    <row r="12" spans="1:41" ht="41.25" customHeight="1" x14ac:dyDescent="0.3">
      <c r="A12" s="54" t="s">
        <v>111</v>
      </c>
      <c r="B12" s="54"/>
      <c r="C12" s="54"/>
      <c r="D12" s="54"/>
      <c r="E12" s="54"/>
      <c r="F12" s="54"/>
      <c r="G12" s="8"/>
      <c r="H12" s="8"/>
      <c r="I12" s="8"/>
      <c r="J12" s="8"/>
      <c r="K12" s="8"/>
      <c r="L12" s="8"/>
      <c r="M12" s="8"/>
      <c r="N12" s="8"/>
      <c r="O12" s="8"/>
      <c r="P12" s="8"/>
      <c r="Q12" s="8"/>
    </row>
    <row r="13" spans="1:41" ht="59.25" customHeight="1" x14ac:dyDescent="0.25">
      <c r="A13" s="56" t="s">
        <v>121</v>
      </c>
      <c r="B13" s="56"/>
      <c r="C13" s="56"/>
      <c r="D13" s="25"/>
      <c r="E13" s="8"/>
      <c r="F13" s="8"/>
      <c r="G13" s="8"/>
      <c r="H13" s="8"/>
      <c r="I13" s="8"/>
      <c r="J13" s="8"/>
      <c r="K13" s="8"/>
      <c r="L13" s="8"/>
      <c r="M13" s="8"/>
      <c r="N13" s="8"/>
      <c r="O13" s="8"/>
      <c r="P13" s="8"/>
      <c r="Q13" s="8"/>
    </row>
    <row r="14" spans="1:41" ht="62.25" customHeight="1" x14ac:dyDescent="0.25">
      <c r="A14" t="s">
        <v>67</v>
      </c>
      <c r="B14" t="s">
        <v>68</v>
      </c>
      <c r="C14" t="s">
        <v>25</v>
      </c>
      <c r="D14" s="40" t="s">
        <v>56</v>
      </c>
      <c r="E14" s="9"/>
      <c r="F14" s="9" t="s">
        <v>3</v>
      </c>
      <c r="G14" s="9" t="s">
        <v>4</v>
      </c>
      <c r="H14" s="9" t="s">
        <v>5</v>
      </c>
      <c r="I14" s="9" t="s">
        <v>6</v>
      </c>
      <c r="J14" s="9" t="s">
        <v>7</v>
      </c>
      <c r="K14" s="11" t="s">
        <v>28</v>
      </c>
      <c r="L14" s="11" t="s">
        <v>30</v>
      </c>
      <c r="M14" s="11" t="s">
        <v>31</v>
      </c>
      <c r="N14" s="11" t="s">
        <v>32</v>
      </c>
      <c r="O14" s="11" t="s">
        <v>33</v>
      </c>
      <c r="P14" s="11" t="s">
        <v>42</v>
      </c>
      <c r="Q14" s="11" t="s">
        <v>43</v>
      </c>
      <c r="R14" s="11" t="s">
        <v>45</v>
      </c>
      <c r="S14" s="11" t="s">
        <v>47</v>
      </c>
      <c r="T14" s="11" t="s">
        <v>48</v>
      </c>
      <c r="U14" s="11" t="s">
        <v>49</v>
      </c>
      <c r="V14" s="11" t="s">
        <v>61</v>
      </c>
      <c r="W14" s="11" t="s">
        <v>124</v>
      </c>
      <c r="X14" s="11" t="s">
        <v>128</v>
      </c>
      <c r="AD14" s="55" t="s">
        <v>112</v>
      </c>
      <c r="AE14" s="55"/>
      <c r="AF14" s="55"/>
      <c r="AG14" s="55"/>
      <c r="AH14" s="55"/>
      <c r="AI14" s="55"/>
      <c r="AJ14" s="55"/>
      <c r="AK14" s="55"/>
      <c r="AL14" s="55"/>
      <c r="AM14" s="55"/>
      <c r="AN14" s="55"/>
      <c r="AO14" s="55"/>
    </row>
    <row r="15" spans="1:41" ht="31.5" customHeight="1" x14ac:dyDescent="0.35">
      <c r="A15" s="41" t="s">
        <v>84</v>
      </c>
      <c r="D15" s="25"/>
      <c r="E15" s="9"/>
      <c r="F15" s="9"/>
      <c r="G15" s="9"/>
      <c r="H15" s="9"/>
      <c r="I15" s="9"/>
      <c r="J15" s="9"/>
      <c r="K15" s="9"/>
      <c r="L15" s="9"/>
      <c r="M15" s="11"/>
      <c r="N15" s="11"/>
      <c r="O15" s="11"/>
      <c r="P15" s="11"/>
      <c r="Q15" s="11"/>
      <c r="R15" s="11"/>
      <c r="S15" s="11"/>
      <c r="T15" s="11"/>
      <c r="U15" s="11"/>
      <c r="V15" s="11"/>
      <c r="W15" s="11"/>
      <c r="X15" s="11"/>
      <c r="AD15" s="55"/>
      <c r="AE15" s="55"/>
      <c r="AF15" s="55"/>
      <c r="AG15" s="55"/>
      <c r="AH15" s="55"/>
      <c r="AI15" s="55"/>
      <c r="AJ15" s="55"/>
      <c r="AK15" s="55"/>
      <c r="AL15" s="55"/>
      <c r="AM15" s="55"/>
      <c r="AN15" s="55"/>
      <c r="AO15" s="55"/>
    </row>
    <row r="16" spans="1:41" ht="15.75" customHeight="1" x14ac:dyDescent="0.25">
      <c r="A16" s="21" t="s">
        <v>85</v>
      </c>
      <c r="B16" s="21" t="s">
        <v>8</v>
      </c>
      <c r="C16" s="21" t="s">
        <v>24</v>
      </c>
      <c r="D16" s="22" t="s">
        <v>70</v>
      </c>
      <c r="E16" s="19"/>
      <c r="F16" s="19">
        <v>39076</v>
      </c>
      <c r="G16" s="19">
        <v>39076</v>
      </c>
      <c r="H16" s="19">
        <v>39076</v>
      </c>
      <c r="I16" s="19">
        <v>39076</v>
      </c>
      <c r="J16" s="19">
        <v>39076</v>
      </c>
      <c r="K16" s="19">
        <v>39076</v>
      </c>
      <c r="L16" s="19">
        <v>39076</v>
      </c>
      <c r="M16" s="19">
        <v>39076</v>
      </c>
      <c r="N16" s="19">
        <v>39076</v>
      </c>
      <c r="O16" s="19"/>
      <c r="P16" s="19"/>
      <c r="Q16" s="19"/>
      <c r="R16" s="19"/>
      <c r="S16" s="21"/>
      <c r="T16" s="21"/>
      <c r="U16" s="21"/>
      <c r="V16" s="21"/>
      <c r="W16" s="21"/>
      <c r="X16" s="21"/>
    </row>
    <row r="17" spans="1:24" ht="15.75" customHeight="1" x14ac:dyDescent="0.25">
      <c r="A17" s="21" t="s">
        <v>129</v>
      </c>
      <c r="B17" s="21" t="s">
        <v>8</v>
      </c>
      <c r="C17" s="21" t="s">
        <v>24</v>
      </c>
      <c r="D17" s="22" t="s">
        <v>70</v>
      </c>
      <c r="E17" s="19"/>
      <c r="F17" s="19">
        <v>40744</v>
      </c>
      <c r="G17" s="19">
        <v>40744</v>
      </c>
      <c r="H17" s="19">
        <v>40744</v>
      </c>
      <c r="I17" s="19">
        <v>40744</v>
      </c>
      <c r="J17" s="19">
        <v>40744</v>
      </c>
      <c r="K17" s="19">
        <v>40744</v>
      </c>
      <c r="L17" s="19">
        <v>40744</v>
      </c>
      <c r="M17" s="19">
        <v>40744</v>
      </c>
      <c r="N17" s="19">
        <v>40744</v>
      </c>
      <c r="O17" s="19">
        <v>40744</v>
      </c>
      <c r="P17" s="19">
        <v>40744</v>
      </c>
      <c r="Q17" s="19">
        <v>40744</v>
      </c>
      <c r="R17" s="19"/>
      <c r="S17" s="21"/>
      <c r="T17" s="21"/>
      <c r="U17" s="21"/>
      <c r="V17" s="21"/>
      <c r="W17" s="21"/>
      <c r="X17" s="21"/>
    </row>
    <row r="18" spans="1:24" ht="15.75" customHeight="1" x14ac:dyDescent="0.25">
      <c r="A18" s="21" t="s">
        <v>36</v>
      </c>
      <c r="B18" s="21" t="s">
        <v>9</v>
      </c>
      <c r="C18" s="21" t="s">
        <v>87</v>
      </c>
      <c r="D18" s="22" t="s">
        <v>70</v>
      </c>
      <c r="E18" s="19"/>
      <c r="F18" s="19">
        <v>218607</v>
      </c>
      <c r="G18" s="19">
        <v>218607</v>
      </c>
      <c r="H18" s="19">
        <v>218607</v>
      </c>
      <c r="I18" s="19"/>
      <c r="J18" s="19"/>
      <c r="K18" s="19"/>
      <c r="L18" s="19"/>
      <c r="M18" s="19"/>
      <c r="N18" s="19"/>
      <c r="O18" s="19"/>
      <c r="P18" s="19"/>
      <c r="Q18" s="19"/>
      <c r="R18" s="19"/>
      <c r="S18" s="21"/>
      <c r="T18" s="21"/>
      <c r="U18" s="21"/>
      <c r="V18" s="21"/>
      <c r="W18" s="21"/>
      <c r="X18" s="21"/>
    </row>
    <row r="19" spans="1:24" ht="15.75" customHeight="1" x14ac:dyDescent="0.25">
      <c r="A19" s="21" t="s">
        <v>131</v>
      </c>
      <c r="B19" s="21" t="s">
        <v>9</v>
      </c>
      <c r="C19" s="21" t="s">
        <v>23</v>
      </c>
      <c r="D19" s="22" t="s">
        <v>70</v>
      </c>
      <c r="E19" s="19"/>
      <c r="F19" s="19"/>
      <c r="G19" s="19"/>
      <c r="H19" s="19"/>
      <c r="I19" s="19"/>
      <c r="J19" s="19"/>
      <c r="K19" s="19"/>
      <c r="L19" s="19"/>
      <c r="M19" s="19"/>
      <c r="N19" s="19"/>
      <c r="O19" s="19"/>
      <c r="P19" s="19"/>
      <c r="Q19" s="19"/>
      <c r="R19" s="19"/>
      <c r="S19" s="21"/>
      <c r="T19" s="21"/>
      <c r="U19" s="21"/>
      <c r="V19" s="21"/>
      <c r="W19" s="21"/>
      <c r="X19" s="21"/>
    </row>
    <row r="20" spans="1:24" ht="17.25" customHeight="1" x14ac:dyDescent="0.25">
      <c r="A20" s="21"/>
      <c r="B20" s="21"/>
      <c r="C20" s="21"/>
      <c r="D20" s="22"/>
      <c r="E20" s="19"/>
      <c r="F20" s="19"/>
      <c r="G20" s="19"/>
      <c r="H20" s="19"/>
      <c r="I20" s="19"/>
      <c r="J20" s="19"/>
      <c r="K20" s="19"/>
      <c r="L20" s="19"/>
      <c r="M20" s="19"/>
      <c r="N20" s="19"/>
      <c r="O20" s="19"/>
      <c r="P20" s="19"/>
      <c r="Q20" s="19"/>
      <c r="R20" s="19"/>
      <c r="S20" s="21"/>
      <c r="T20" s="21"/>
      <c r="U20" s="21"/>
      <c r="V20" s="21"/>
      <c r="W20" s="21"/>
      <c r="X20" s="21"/>
    </row>
    <row r="21" spans="1:24" ht="20.25" customHeight="1" x14ac:dyDescent="0.35">
      <c r="A21" s="41" t="s">
        <v>89</v>
      </c>
      <c r="B21" s="41"/>
      <c r="E21" s="12"/>
      <c r="F21" s="12"/>
      <c r="G21" s="12"/>
      <c r="H21" s="12"/>
      <c r="I21" s="12"/>
      <c r="J21" s="12"/>
      <c r="K21" s="12"/>
      <c r="L21" s="12"/>
      <c r="M21" s="12"/>
      <c r="N21" s="12"/>
      <c r="O21" s="12"/>
      <c r="P21" s="12"/>
      <c r="Q21" s="12"/>
      <c r="R21" s="12"/>
    </row>
    <row r="22" spans="1:24" ht="66" customHeight="1" x14ac:dyDescent="0.25">
      <c r="A22" t="s">
        <v>67</v>
      </c>
      <c r="B22" t="s">
        <v>68</v>
      </c>
      <c r="C22" t="s">
        <v>25</v>
      </c>
      <c r="D22" s="25" t="s">
        <v>56</v>
      </c>
      <c r="E22" s="9"/>
      <c r="F22" s="9" t="str">
        <f t="shared" ref="F22:X22" si="0">+F14</f>
        <v>24/25</v>
      </c>
      <c r="G22" s="9" t="str">
        <f t="shared" si="0"/>
        <v>25/26</v>
      </c>
      <c r="H22" s="9" t="str">
        <f t="shared" si="0"/>
        <v>26/27</v>
      </c>
      <c r="I22" s="9" t="str">
        <f t="shared" si="0"/>
        <v>27/28</v>
      </c>
      <c r="J22" s="9" t="str">
        <f t="shared" si="0"/>
        <v>28/29</v>
      </c>
      <c r="K22" s="9" t="str">
        <f t="shared" si="0"/>
        <v>29/30</v>
      </c>
      <c r="L22" s="9" t="str">
        <f t="shared" si="0"/>
        <v>30/31</v>
      </c>
      <c r="M22" s="9" t="str">
        <f t="shared" si="0"/>
        <v>31/32</v>
      </c>
      <c r="N22" s="9" t="str">
        <f t="shared" si="0"/>
        <v>32/33</v>
      </c>
      <c r="O22" s="9" t="str">
        <f t="shared" si="0"/>
        <v>33/34</v>
      </c>
      <c r="P22" s="9" t="str">
        <f t="shared" si="0"/>
        <v>34/35</v>
      </c>
      <c r="Q22" s="9" t="str">
        <f t="shared" si="0"/>
        <v>35/36</v>
      </c>
      <c r="R22" s="9" t="str">
        <f t="shared" si="0"/>
        <v>36/37</v>
      </c>
      <c r="S22" s="9" t="str">
        <f t="shared" si="0"/>
        <v>37/38</v>
      </c>
      <c r="T22" s="9" t="str">
        <f t="shared" si="0"/>
        <v>38/39</v>
      </c>
      <c r="U22" s="9" t="str">
        <f t="shared" si="0"/>
        <v>39/40</v>
      </c>
      <c r="V22" s="9" t="str">
        <f t="shared" si="0"/>
        <v>40/41</v>
      </c>
      <c r="W22" s="9" t="str">
        <f t="shared" si="0"/>
        <v>41/42</v>
      </c>
      <c r="X22" s="9" t="str">
        <f t="shared" si="0"/>
        <v>42/43</v>
      </c>
    </row>
    <row r="23" spans="1:24" ht="15.75" customHeight="1" x14ac:dyDescent="0.25">
      <c r="A23" s="21" t="s">
        <v>114</v>
      </c>
      <c r="B23" s="21" t="s">
        <v>8</v>
      </c>
      <c r="C23" s="26" t="s">
        <v>24</v>
      </c>
      <c r="D23" s="22"/>
      <c r="E23" s="19"/>
      <c r="F23" s="19">
        <v>51984</v>
      </c>
      <c r="G23" s="19">
        <v>51984</v>
      </c>
      <c r="H23" s="19"/>
      <c r="I23" s="19"/>
      <c r="J23" s="19"/>
      <c r="K23" s="19"/>
      <c r="L23" s="19"/>
      <c r="M23" s="19"/>
      <c r="N23" s="19"/>
      <c r="O23" s="19"/>
      <c r="P23" s="19"/>
      <c r="Q23" s="19"/>
      <c r="R23" s="19"/>
      <c r="S23" s="21"/>
      <c r="T23" s="21"/>
      <c r="U23" s="21"/>
      <c r="V23" s="21"/>
      <c r="W23" s="21"/>
      <c r="X23" s="21"/>
    </row>
    <row r="24" spans="1:24" x14ac:dyDescent="0.25">
      <c r="A24" s="21" t="s">
        <v>46</v>
      </c>
      <c r="B24" s="21" t="s">
        <v>8</v>
      </c>
      <c r="C24" s="26" t="s">
        <v>24</v>
      </c>
      <c r="D24" s="22" t="s">
        <v>64</v>
      </c>
      <c r="E24" s="19"/>
      <c r="F24" s="19">
        <v>162688</v>
      </c>
      <c r="G24" s="19">
        <v>162688</v>
      </c>
      <c r="H24" s="19">
        <v>162688</v>
      </c>
      <c r="I24" s="19">
        <v>162688</v>
      </c>
      <c r="J24" s="19">
        <v>162688</v>
      </c>
      <c r="K24" s="19">
        <v>162688</v>
      </c>
      <c r="L24" s="19"/>
      <c r="M24" s="19"/>
      <c r="N24" s="19"/>
      <c r="O24" s="19"/>
      <c r="P24" s="19"/>
      <c r="Q24" s="19"/>
      <c r="R24" s="19"/>
      <c r="S24" s="21"/>
      <c r="T24" s="21"/>
      <c r="U24" s="21"/>
      <c r="V24" s="21"/>
      <c r="W24" s="21"/>
      <c r="X24" s="21"/>
    </row>
    <row r="25" spans="1:24" x14ac:dyDescent="0.25">
      <c r="A25" s="21" t="s">
        <v>134</v>
      </c>
      <c r="B25" s="21" t="s">
        <v>8</v>
      </c>
      <c r="C25" s="26" t="s">
        <v>24</v>
      </c>
      <c r="D25" s="22"/>
      <c r="E25" s="19"/>
      <c r="F25" s="19"/>
      <c r="G25" s="19"/>
      <c r="H25" s="19"/>
      <c r="I25" s="19"/>
      <c r="J25" s="19"/>
      <c r="K25" s="19"/>
      <c r="L25" s="19"/>
      <c r="M25" s="19"/>
      <c r="N25" s="19"/>
      <c r="O25" s="19"/>
      <c r="P25" s="19"/>
      <c r="Q25" s="19"/>
      <c r="R25" s="19"/>
      <c r="S25" s="21"/>
      <c r="T25" s="21"/>
      <c r="U25" s="21"/>
      <c r="V25" s="21"/>
      <c r="W25" s="21"/>
      <c r="X25" s="21"/>
    </row>
    <row r="26" spans="1:24" x14ac:dyDescent="0.25">
      <c r="A26" s="21" t="s">
        <v>135</v>
      </c>
      <c r="B26" s="21" t="s">
        <v>8</v>
      </c>
      <c r="C26" s="26" t="s">
        <v>24</v>
      </c>
      <c r="D26" s="22"/>
      <c r="E26" s="19"/>
      <c r="F26" s="19">
        <v>100082</v>
      </c>
      <c r="G26" s="19">
        <v>100082</v>
      </c>
      <c r="H26" s="19">
        <v>100082</v>
      </c>
      <c r="I26" s="19">
        <v>100082</v>
      </c>
      <c r="J26" s="19">
        <v>100082</v>
      </c>
      <c r="K26" s="19">
        <v>100082</v>
      </c>
      <c r="L26" s="19">
        <v>100082</v>
      </c>
      <c r="M26" s="19">
        <v>100082</v>
      </c>
      <c r="N26" s="19">
        <v>100082</v>
      </c>
      <c r="O26" s="19">
        <v>100082</v>
      </c>
      <c r="P26" s="19">
        <v>100082</v>
      </c>
      <c r="Q26" s="19">
        <v>100082</v>
      </c>
      <c r="R26" s="19">
        <v>100082</v>
      </c>
      <c r="S26" s="19">
        <v>100082</v>
      </c>
      <c r="T26" s="19">
        <v>50041</v>
      </c>
      <c r="U26" s="21"/>
      <c r="V26" s="21"/>
      <c r="W26" s="21"/>
      <c r="X26" s="21"/>
    </row>
    <row r="27" spans="1:24" x14ac:dyDescent="0.25">
      <c r="A27" s="21" t="s">
        <v>136</v>
      </c>
      <c r="B27" s="21" t="s">
        <v>8</v>
      </c>
      <c r="C27" s="26" t="s">
        <v>24</v>
      </c>
      <c r="D27" s="22"/>
      <c r="E27" s="19"/>
      <c r="F27" s="19"/>
      <c r="G27" s="19"/>
      <c r="H27" s="19"/>
      <c r="I27" s="19"/>
      <c r="J27" s="19"/>
      <c r="K27" s="19"/>
      <c r="L27" s="19"/>
      <c r="M27" s="19"/>
      <c r="N27" s="19"/>
      <c r="O27" s="19"/>
      <c r="P27" s="19"/>
      <c r="Q27" s="19"/>
      <c r="R27" s="19"/>
      <c r="S27" s="21"/>
      <c r="T27" s="21"/>
      <c r="U27" s="21"/>
      <c r="V27" s="21"/>
      <c r="W27" s="21"/>
      <c r="X27" s="21"/>
    </row>
    <row r="28" spans="1:24" x14ac:dyDescent="0.25">
      <c r="A28" s="21" t="s">
        <v>125</v>
      </c>
      <c r="B28" s="21" t="s">
        <v>8</v>
      </c>
      <c r="C28" s="26" t="s">
        <v>24</v>
      </c>
      <c r="D28" s="22"/>
      <c r="E28" s="19"/>
      <c r="F28" s="19"/>
      <c r="G28" s="19"/>
      <c r="H28" s="19"/>
      <c r="I28" s="19"/>
      <c r="J28" s="19"/>
      <c r="K28" s="19"/>
      <c r="L28" s="19"/>
      <c r="M28" s="19"/>
      <c r="N28" s="19"/>
      <c r="O28" s="19"/>
      <c r="P28" s="19"/>
      <c r="Q28" s="19"/>
      <c r="R28" s="19"/>
      <c r="S28" s="21"/>
      <c r="T28" s="21"/>
      <c r="U28" s="21"/>
      <c r="V28" s="21"/>
      <c r="W28" s="21"/>
      <c r="X28" s="21"/>
    </row>
    <row r="29" spans="1:24" x14ac:dyDescent="0.25">
      <c r="A29" s="21" t="s">
        <v>126</v>
      </c>
      <c r="B29" s="21" t="s">
        <v>8</v>
      </c>
      <c r="C29" s="26" t="s">
        <v>24</v>
      </c>
      <c r="D29" s="22"/>
      <c r="E29" s="19"/>
      <c r="F29" s="19">
        <v>17836</v>
      </c>
      <c r="G29" s="19"/>
      <c r="H29" s="19"/>
      <c r="I29" s="19"/>
      <c r="J29" s="19"/>
      <c r="K29" s="19"/>
      <c r="L29" s="19"/>
      <c r="M29" s="19"/>
      <c r="N29" s="19"/>
      <c r="O29" s="19"/>
      <c r="P29" s="19"/>
      <c r="Q29" s="19"/>
      <c r="R29" s="19"/>
      <c r="S29" s="21"/>
      <c r="T29" s="21"/>
      <c r="U29" s="21"/>
      <c r="V29" s="21"/>
      <c r="W29" s="21"/>
      <c r="X29" s="21"/>
    </row>
    <row r="30" spans="1:24" x14ac:dyDescent="0.25">
      <c r="A30" s="21" t="s">
        <v>137</v>
      </c>
      <c r="B30" s="21" t="s">
        <v>8</v>
      </c>
      <c r="C30" s="26" t="s">
        <v>24</v>
      </c>
      <c r="D30" s="22" t="s">
        <v>64</v>
      </c>
      <c r="E30" s="19"/>
      <c r="F30" s="19">
        <v>28390</v>
      </c>
      <c r="G30" s="19">
        <v>28390</v>
      </c>
      <c r="H30" s="19">
        <v>28390</v>
      </c>
      <c r="I30" s="19">
        <v>28390</v>
      </c>
      <c r="J30" s="19">
        <v>28390</v>
      </c>
      <c r="K30" s="19">
        <v>28390</v>
      </c>
      <c r="L30" s="19"/>
      <c r="M30" s="19"/>
      <c r="N30" s="19"/>
      <c r="O30" s="19"/>
      <c r="P30" s="19"/>
      <c r="Q30" s="19"/>
      <c r="R30" s="19"/>
      <c r="S30" s="21"/>
      <c r="T30" s="21"/>
      <c r="U30" s="21"/>
      <c r="V30" s="21"/>
      <c r="W30" s="21"/>
      <c r="X30" s="21"/>
    </row>
    <row r="31" spans="1:24" x14ac:dyDescent="0.25">
      <c r="A31" s="21" t="s">
        <v>138</v>
      </c>
      <c r="B31" s="21" t="s">
        <v>8</v>
      </c>
      <c r="C31" s="26" t="s">
        <v>24</v>
      </c>
      <c r="D31" s="22"/>
      <c r="E31" s="19"/>
      <c r="F31" s="19">
        <v>36420</v>
      </c>
      <c r="G31" s="19">
        <v>36420</v>
      </c>
      <c r="H31" s="19">
        <v>36420</v>
      </c>
      <c r="I31" s="19">
        <v>36420</v>
      </c>
      <c r="J31" s="19">
        <v>36420</v>
      </c>
      <c r="K31" s="19">
        <v>36420</v>
      </c>
      <c r="L31" s="19">
        <v>36420</v>
      </c>
      <c r="M31" s="19">
        <v>36420</v>
      </c>
      <c r="N31" s="19">
        <v>36420</v>
      </c>
      <c r="O31" s="19">
        <v>36420</v>
      </c>
      <c r="P31" s="19">
        <v>18210</v>
      </c>
      <c r="Q31" s="19"/>
      <c r="R31" s="19"/>
      <c r="S31" s="21"/>
      <c r="T31" s="21"/>
      <c r="U31" s="21"/>
      <c r="V31" s="21"/>
      <c r="W31" s="21"/>
      <c r="X31" s="21"/>
    </row>
    <row r="32" spans="1:24" x14ac:dyDescent="0.25">
      <c r="A32" s="21" t="s">
        <v>139</v>
      </c>
      <c r="B32" s="21" t="s">
        <v>8</v>
      </c>
      <c r="C32" s="26" t="s">
        <v>24</v>
      </c>
      <c r="D32" s="22"/>
      <c r="E32" s="19"/>
      <c r="F32" s="19">
        <v>62894</v>
      </c>
      <c r="G32" s="19">
        <v>62894</v>
      </c>
      <c r="H32" s="19">
        <v>62894</v>
      </c>
      <c r="I32" s="19">
        <v>62894</v>
      </c>
      <c r="J32" s="19">
        <v>62894</v>
      </c>
      <c r="K32" s="19">
        <v>62894</v>
      </c>
      <c r="L32" s="19">
        <v>62894</v>
      </c>
      <c r="M32" s="19">
        <v>62894</v>
      </c>
      <c r="N32" s="19">
        <v>62894</v>
      </c>
      <c r="O32" s="19">
        <v>62894</v>
      </c>
      <c r="P32" s="19">
        <v>62894</v>
      </c>
      <c r="Q32" s="19">
        <v>62894</v>
      </c>
      <c r="R32" s="19">
        <v>62894</v>
      </c>
      <c r="S32" s="19">
        <v>62894</v>
      </c>
      <c r="T32" s="19">
        <v>31447</v>
      </c>
      <c r="U32" s="21"/>
      <c r="V32" s="21"/>
      <c r="W32" s="21"/>
      <c r="X32" s="21"/>
    </row>
    <row r="33" spans="1:24" x14ac:dyDescent="0.25">
      <c r="A33" s="21" t="s">
        <v>140</v>
      </c>
      <c r="B33" s="21" t="s">
        <v>8</v>
      </c>
      <c r="C33" s="26" t="s">
        <v>24</v>
      </c>
      <c r="D33" s="22"/>
      <c r="E33" s="19"/>
      <c r="F33" s="19">
        <v>52684</v>
      </c>
      <c r="G33" s="19"/>
      <c r="H33" s="19"/>
      <c r="I33" s="19"/>
      <c r="J33" s="19"/>
      <c r="K33" s="19"/>
      <c r="L33" s="19"/>
      <c r="M33" s="19"/>
      <c r="N33" s="19"/>
      <c r="O33" s="19"/>
      <c r="P33" s="19"/>
      <c r="Q33" s="19"/>
      <c r="R33" s="19"/>
      <c r="S33" s="21"/>
      <c r="T33" s="21"/>
      <c r="U33" s="21"/>
      <c r="V33" s="21"/>
      <c r="W33" s="21"/>
      <c r="X33" s="21"/>
    </row>
    <row r="34" spans="1:24" x14ac:dyDescent="0.25">
      <c r="A34" s="21" t="s">
        <v>141</v>
      </c>
      <c r="B34" s="21" t="s">
        <v>8</v>
      </c>
      <c r="C34" s="26" t="s">
        <v>24</v>
      </c>
      <c r="D34" s="22" t="s">
        <v>64</v>
      </c>
      <c r="E34" s="19"/>
      <c r="F34" s="19">
        <v>16092</v>
      </c>
      <c r="G34" s="19">
        <v>16092</v>
      </c>
      <c r="H34" s="19">
        <v>16092</v>
      </c>
      <c r="I34" s="19">
        <v>16092</v>
      </c>
      <c r="J34" s="19">
        <v>16092</v>
      </c>
      <c r="K34" s="19">
        <v>16092</v>
      </c>
      <c r="L34" s="19"/>
      <c r="M34" s="19"/>
      <c r="N34" s="19"/>
      <c r="O34" s="19"/>
      <c r="P34" s="19"/>
      <c r="Q34" s="19"/>
      <c r="R34" s="19"/>
      <c r="S34" s="21"/>
      <c r="T34" s="21"/>
      <c r="U34" s="21"/>
      <c r="V34" s="21"/>
      <c r="W34" s="21"/>
      <c r="X34" s="21"/>
    </row>
    <row r="35" spans="1:24" x14ac:dyDescent="0.25">
      <c r="A35" s="21" t="s">
        <v>142</v>
      </c>
      <c r="B35" s="21" t="s">
        <v>8</v>
      </c>
      <c r="C35" s="26" t="s">
        <v>24</v>
      </c>
      <c r="D35" s="22"/>
      <c r="E35" s="19"/>
      <c r="F35" s="19">
        <v>79874</v>
      </c>
      <c r="G35" s="19">
        <v>79874</v>
      </c>
      <c r="H35" s="19">
        <v>79874</v>
      </c>
      <c r="I35" s="19">
        <v>79874</v>
      </c>
      <c r="J35" s="19">
        <v>79874</v>
      </c>
      <c r="K35" s="19">
        <v>79874</v>
      </c>
      <c r="L35" s="19">
        <v>79874</v>
      </c>
      <c r="M35" s="19">
        <v>79874</v>
      </c>
      <c r="N35" s="19">
        <v>79874</v>
      </c>
      <c r="O35" s="19">
        <v>79874</v>
      </c>
      <c r="P35" s="19">
        <v>79874</v>
      </c>
      <c r="Q35" s="19">
        <v>79874</v>
      </c>
      <c r="R35" s="19">
        <v>79874</v>
      </c>
      <c r="S35" s="19">
        <v>79874</v>
      </c>
      <c r="T35" s="19">
        <v>39937</v>
      </c>
      <c r="U35" s="21"/>
      <c r="V35" s="21"/>
      <c r="W35" s="21"/>
      <c r="X35" s="21"/>
    </row>
    <row r="36" spans="1:24" hidden="1" x14ac:dyDescent="0.25">
      <c r="A36" s="21" t="s">
        <v>143</v>
      </c>
      <c r="B36" s="21" t="s">
        <v>8</v>
      </c>
      <c r="C36" s="26" t="s">
        <v>24</v>
      </c>
      <c r="D36" s="22"/>
      <c r="E36" s="19"/>
      <c r="F36" s="19"/>
      <c r="G36" s="19"/>
      <c r="H36" s="19"/>
      <c r="I36" s="19"/>
      <c r="J36" s="19"/>
      <c r="K36" s="19"/>
      <c r="L36" s="19"/>
      <c r="M36" s="19"/>
      <c r="N36" s="19"/>
      <c r="O36" s="19"/>
      <c r="P36" s="19"/>
      <c r="Q36" s="19"/>
      <c r="R36" s="19"/>
      <c r="S36" s="21"/>
      <c r="T36" s="21"/>
      <c r="U36" s="21"/>
      <c r="V36" s="21"/>
      <c r="W36" s="21"/>
      <c r="X36" s="21"/>
    </row>
    <row r="37" spans="1:24" x14ac:dyDescent="0.25">
      <c r="A37" s="21"/>
      <c r="B37" s="21"/>
      <c r="C37" s="30" t="s">
        <v>37</v>
      </c>
      <c r="D37" s="22"/>
      <c r="E37" s="19"/>
      <c r="F37" s="19"/>
      <c r="G37" s="19"/>
      <c r="H37" s="19"/>
      <c r="I37" s="19"/>
      <c r="J37" s="19"/>
      <c r="K37" s="19"/>
      <c r="L37" s="19"/>
      <c r="M37" s="19"/>
      <c r="N37" s="19"/>
      <c r="O37" s="19"/>
      <c r="P37" s="19"/>
      <c r="Q37" s="19"/>
      <c r="R37" s="19"/>
      <c r="S37" s="19"/>
      <c r="T37" s="19"/>
      <c r="U37" s="19"/>
      <c r="V37" s="19"/>
      <c r="W37" s="19"/>
      <c r="X37" s="19"/>
    </row>
    <row r="38" spans="1:24" x14ac:dyDescent="0.25">
      <c r="A38" s="21"/>
      <c r="B38" s="21" t="s">
        <v>8</v>
      </c>
      <c r="C38" s="21" t="s">
        <v>38</v>
      </c>
      <c r="D38" s="22"/>
      <c r="E38" s="19"/>
      <c r="F38" s="19">
        <v>385340</v>
      </c>
      <c r="G38" s="19">
        <v>250000</v>
      </c>
      <c r="H38" s="19"/>
      <c r="I38" s="19"/>
      <c r="J38" s="19"/>
      <c r="K38" s="19"/>
      <c r="L38" s="19"/>
      <c r="M38" s="19"/>
      <c r="N38" s="19"/>
      <c r="O38" s="19"/>
      <c r="P38" s="19"/>
      <c r="Q38" s="19"/>
      <c r="R38" s="19"/>
      <c r="S38" s="19"/>
      <c r="T38" s="19"/>
      <c r="U38" s="19"/>
      <c r="V38" s="19"/>
      <c r="W38" s="19"/>
      <c r="X38" s="19"/>
    </row>
    <row r="39" spans="1:24" x14ac:dyDescent="0.25">
      <c r="A39" s="21"/>
      <c r="B39" s="21"/>
      <c r="C39" s="34" t="s">
        <v>23</v>
      </c>
      <c r="D39" s="22"/>
      <c r="E39" s="19"/>
      <c r="F39" s="19"/>
      <c r="G39" s="19"/>
      <c r="H39" s="19"/>
      <c r="I39" s="19"/>
      <c r="J39" s="19"/>
      <c r="K39" s="19"/>
      <c r="L39" s="19"/>
      <c r="M39" s="19"/>
      <c r="N39" s="19"/>
      <c r="O39" s="19"/>
      <c r="P39" s="19"/>
      <c r="Q39" s="19"/>
      <c r="R39" s="19"/>
      <c r="S39" s="19"/>
      <c r="T39" s="19"/>
      <c r="U39" s="19"/>
      <c r="V39" s="19"/>
      <c r="W39" s="19"/>
      <c r="X39" s="19"/>
    </row>
    <row r="40" spans="1:24" x14ac:dyDescent="0.25">
      <c r="A40" s="21"/>
      <c r="B40" s="21"/>
      <c r="C40" s="21"/>
      <c r="D40" s="22"/>
      <c r="E40" s="19"/>
      <c r="F40" s="19"/>
      <c r="G40" s="19"/>
      <c r="H40" s="19"/>
      <c r="I40" s="19"/>
      <c r="J40" s="19"/>
      <c r="K40" s="19"/>
      <c r="L40" s="19"/>
      <c r="M40" s="19"/>
      <c r="N40" s="19"/>
      <c r="O40" s="19"/>
      <c r="P40" s="19"/>
      <c r="Q40" s="19"/>
      <c r="R40" s="19"/>
      <c r="S40" s="19"/>
      <c r="T40" s="19"/>
      <c r="U40" s="19"/>
      <c r="V40" s="19"/>
      <c r="W40" s="19"/>
      <c r="X40" s="19"/>
    </row>
    <row r="41" spans="1:24" x14ac:dyDescent="0.25">
      <c r="C41" s="27" t="s">
        <v>66</v>
      </c>
      <c r="E41" s="1"/>
      <c r="F41" s="1"/>
      <c r="G41" s="1"/>
      <c r="H41" s="1"/>
      <c r="I41" s="1"/>
      <c r="J41" s="1"/>
      <c r="K41" s="1"/>
      <c r="L41" s="1"/>
      <c r="M41" s="1"/>
      <c r="N41" s="1"/>
      <c r="O41" s="1"/>
      <c r="P41" s="1"/>
      <c r="Q41" s="1"/>
      <c r="R41" s="1"/>
      <c r="S41" s="1"/>
      <c r="T41" s="1"/>
      <c r="U41" s="1"/>
      <c r="V41" s="1"/>
      <c r="W41" s="1"/>
      <c r="X41" s="1"/>
    </row>
    <row r="42" spans="1:24" ht="15.75" thickBot="1" x14ac:dyDescent="0.3">
      <c r="E42" s="2">
        <f t="shared" ref="E42:X42" si="1">SUM(E23:E41)</f>
        <v>0</v>
      </c>
      <c r="F42" s="2">
        <f t="shared" si="1"/>
        <v>994284</v>
      </c>
      <c r="G42" s="2">
        <f t="shared" si="1"/>
        <v>788424</v>
      </c>
      <c r="H42" s="2">
        <f t="shared" si="1"/>
        <v>486440</v>
      </c>
      <c r="I42" s="2">
        <f t="shared" si="1"/>
        <v>486440</v>
      </c>
      <c r="J42" s="2">
        <f t="shared" si="1"/>
        <v>486440</v>
      </c>
      <c r="K42" s="2">
        <f t="shared" si="1"/>
        <v>486440</v>
      </c>
      <c r="L42" s="2">
        <f t="shared" si="1"/>
        <v>279270</v>
      </c>
      <c r="M42" s="2">
        <f t="shared" si="1"/>
        <v>279270</v>
      </c>
      <c r="N42" s="2">
        <f t="shared" si="1"/>
        <v>279270</v>
      </c>
      <c r="O42" s="2">
        <f t="shared" si="1"/>
        <v>279270</v>
      </c>
      <c r="P42" s="2">
        <f t="shared" si="1"/>
        <v>261060</v>
      </c>
      <c r="Q42" s="2">
        <f t="shared" si="1"/>
        <v>242850</v>
      </c>
      <c r="R42" s="2">
        <f t="shared" si="1"/>
        <v>242850</v>
      </c>
      <c r="S42" s="2">
        <f t="shared" si="1"/>
        <v>242850</v>
      </c>
      <c r="T42" s="2">
        <f t="shared" si="1"/>
        <v>121425</v>
      </c>
      <c r="U42" s="2">
        <f t="shared" si="1"/>
        <v>0</v>
      </c>
      <c r="V42" s="2">
        <f t="shared" si="1"/>
        <v>0</v>
      </c>
      <c r="W42" s="2">
        <f t="shared" si="1"/>
        <v>0</v>
      </c>
      <c r="X42" s="2">
        <f t="shared" si="1"/>
        <v>0</v>
      </c>
    </row>
    <row r="43" spans="1:24" ht="15.75" thickTop="1" x14ac:dyDescent="0.25">
      <c r="E43" s="28"/>
      <c r="F43" s="28"/>
      <c r="G43" s="28"/>
      <c r="H43" s="28"/>
      <c r="I43" s="28"/>
      <c r="J43" s="28"/>
      <c r="K43" s="28"/>
      <c r="L43" s="28"/>
      <c r="M43" s="28"/>
      <c r="N43" s="28"/>
      <c r="O43" s="28"/>
      <c r="P43" s="28"/>
      <c r="Q43" s="28"/>
      <c r="R43" s="28"/>
      <c r="S43" s="28"/>
      <c r="T43" s="28"/>
      <c r="U43" s="28"/>
      <c r="V43" s="28"/>
      <c r="W43" s="28"/>
      <c r="X43" s="28"/>
    </row>
    <row r="44" spans="1:24" x14ac:dyDescent="0.25">
      <c r="C44" s="27" t="s">
        <v>74</v>
      </c>
      <c r="E44" s="1"/>
      <c r="F44" s="1"/>
      <c r="G44" s="1"/>
      <c r="H44" s="1"/>
      <c r="I44" s="1"/>
      <c r="J44" s="1"/>
      <c r="K44" s="1"/>
      <c r="L44" s="1"/>
      <c r="M44" s="1"/>
      <c r="N44" s="1"/>
      <c r="O44" s="1"/>
      <c r="P44" s="1"/>
      <c r="Q44" s="1"/>
      <c r="R44" s="1"/>
      <c r="S44" s="1"/>
      <c r="T44" s="1"/>
      <c r="U44" s="1"/>
      <c r="V44" s="1"/>
      <c r="W44" s="1"/>
      <c r="X44" s="1"/>
    </row>
    <row r="45" spans="1:24" x14ac:dyDescent="0.25">
      <c r="B45" t="s">
        <v>9</v>
      </c>
      <c r="E45" s="1">
        <f t="shared" ref="E45:X45" si="2">SUMIF(($B$23:$B$41),"BLD",E$23:E$41)</f>
        <v>0</v>
      </c>
      <c r="F45" s="1">
        <f t="shared" si="2"/>
        <v>0</v>
      </c>
      <c r="G45" s="1">
        <f t="shared" si="2"/>
        <v>0</v>
      </c>
      <c r="H45" s="1">
        <f t="shared" si="2"/>
        <v>0</v>
      </c>
      <c r="I45" s="1">
        <f t="shared" si="2"/>
        <v>0</v>
      </c>
      <c r="J45" s="1">
        <f t="shared" si="2"/>
        <v>0</v>
      </c>
      <c r="K45" s="1">
        <f t="shared" si="2"/>
        <v>0</v>
      </c>
      <c r="L45" s="1">
        <f t="shared" si="2"/>
        <v>0</v>
      </c>
      <c r="M45" s="1">
        <f t="shared" si="2"/>
        <v>0</v>
      </c>
      <c r="N45" s="1">
        <f t="shared" si="2"/>
        <v>0</v>
      </c>
      <c r="O45" s="1">
        <f t="shared" si="2"/>
        <v>0</v>
      </c>
      <c r="P45" s="1">
        <f t="shared" si="2"/>
        <v>0</v>
      </c>
      <c r="Q45" s="1">
        <f t="shared" si="2"/>
        <v>0</v>
      </c>
      <c r="R45" s="1">
        <f t="shared" si="2"/>
        <v>0</v>
      </c>
      <c r="S45" s="1">
        <f t="shared" si="2"/>
        <v>0</v>
      </c>
      <c r="T45" s="1">
        <f t="shared" si="2"/>
        <v>0</v>
      </c>
      <c r="U45" s="1">
        <f t="shared" si="2"/>
        <v>0</v>
      </c>
      <c r="V45" s="1">
        <f t="shared" si="2"/>
        <v>0</v>
      </c>
      <c r="W45" s="1">
        <f t="shared" si="2"/>
        <v>0</v>
      </c>
      <c r="X45" s="1">
        <f t="shared" si="2"/>
        <v>0</v>
      </c>
    </row>
    <row r="46" spans="1:24" x14ac:dyDescent="0.25">
      <c r="B46" t="s">
        <v>29</v>
      </c>
      <c r="E46" s="1">
        <f t="shared" ref="E46:X46" si="3">SUMIF(($B$23:$B$41),"BLD10",E$23:E$41)</f>
        <v>0</v>
      </c>
      <c r="F46" s="1">
        <f t="shared" si="3"/>
        <v>0</v>
      </c>
      <c r="G46" s="1">
        <f t="shared" si="3"/>
        <v>0</v>
      </c>
      <c r="H46" s="1">
        <f t="shared" si="3"/>
        <v>0</v>
      </c>
      <c r="I46" s="1">
        <f t="shared" si="3"/>
        <v>0</v>
      </c>
      <c r="J46" s="1">
        <f t="shared" si="3"/>
        <v>0</v>
      </c>
      <c r="K46" s="1">
        <f t="shared" si="3"/>
        <v>0</v>
      </c>
      <c r="L46" s="1">
        <f t="shared" si="3"/>
        <v>0</v>
      </c>
      <c r="M46" s="1">
        <f t="shared" si="3"/>
        <v>0</v>
      </c>
      <c r="N46" s="1">
        <f t="shared" si="3"/>
        <v>0</v>
      </c>
      <c r="O46" s="1">
        <f t="shared" si="3"/>
        <v>0</v>
      </c>
      <c r="P46" s="1">
        <f t="shared" si="3"/>
        <v>0</v>
      </c>
      <c r="Q46" s="1">
        <f t="shared" si="3"/>
        <v>0</v>
      </c>
      <c r="R46" s="1">
        <f t="shared" si="3"/>
        <v>0</v>
      </c>
      <c r="S46" s="1">
        <f t="shared" si="3"/>
        <v>0</v>
      </c>
      <c r="T46" s="1">
        <f t="shared" si="3"/>
        <v>0</v>
      </c>
      <c r="U46" s="1">
        <f t="shared" si="3"/>
        <v>0</v>
      </c>
      <c r="V46" s="1">
        <f t="shared" si="3"/>
        <v>0</v>
      </c>
      <c r="W46" s="1">
        <f t="shared" si="3"/>
        <v>0</v>
      </c>
      <c r="X46" s="1">
        <f t="shared" si="3"/>
        <v>0</v>
      </c>
    </row>
    <row r="47" spans="1:24" x14ac:dyDescent="0.25">
      <c r="B47" t="s">
        <v>1</v>
      </c>
      <c r="E47" s="1">
        <f t="shared" ref="E47:X47" si="4">SUMIF(($B$23:$B$41),"BLD3",E$23:E$41)</f>
        <v>0</v>
      </c>
      <c r="F47" s="1">
        <f t="shared" si="4"/>
        <v>0</v>
      </c>
      <c r="G47" s="1">
        <f t="shared" si="4"/>
        <v>0</v>
      </c>
      <c r="H47" s="1">
        <f t="shared" si="4"/>
        <v>0</v>
      </c>
      <c r="I47" s="1">
        <f t="shared" si="4"/>
        <v>0</v>
      </c>
      <c r="J47" s="1">
        <f t="shared" si="4"/>
        <v>0</v>
      </c>
      <c r="K47" s="1">
        <f t="shared" si="4"/>
        <v>0</v>
      </c>
      <c r="L47" s="1">
        <f t="shared" si="4"/>
        <v>0</v>
      </c>
      <c r="M47" s="1">
        <f t="shared" si="4"/>
        <v>0</v>
      </c>
      <c r="N47" s="1">
        <f t="shared" si="4"/>
        <v>0</v>
      </c>
      <c r="O47" s="1">
        <f t="shared" si="4"/>
        <v>0</v>
      </c>
      <c r="P47" s="1">
        <f t="shared" si="4"/>
        <v>0</v>
      </c>
      <c r="Q47" s="1">
        <f t="shared" si="4"/>
        <v>0</v>
      </c>
      <c r="R47" s="1">
        <f t="shared" si="4"/>
        <v>0</v>
      </c>
      <c r="S47" s="1">
        <f t="shared" si="4"/>
        <v>0</v>
      </c>
      <c r="T47" s="1">
        <f t="shared" si="4"/>
        <v>0</v>
      </c>
      <c r="U47" s="1">
        <f t="shared" si="4"/>
        <v>0</v>
      </c>
      <c r="V47" s="1">
        <f t="shared" si="4"/>
        <v>0</v>
      </c>
      <c r="W47" s="1">
        <f t="shared" si="4"/>
        <v>0</v>
      </c>
      <c r="X47" s="1">
        <f t="shared" si="4"/>
        <v>0</v>
      </c>
    </row>
    <row r="48" spans="1:24" x14ac:dyDescent="0.25">
      <c r="B48" t="s">
        <v>8</v>
      </c>
      <c r="E48" s="1">
        <f t="shared" ref="E48:X48" si="5">SUMIF(($B$23:$B$41),"BLD4",E$23:E$41)</f>
        <v>0</v>
      </c>
      <c r="F48" s="1">
        <f t="shared" si="5"/>
        <v>994284</v>
      </c>
      <c r="G48" s="1">
        <f t="shared" si="5"/>
        <v>788424</v>
      </c>
      <c r="H48" s="1">
        <f t="shared" si="5"/>
        <v>486440</v>
      </c>
      <c r="I48" s="1">
        <f t="shared" si="5"/>
        <v>486440</v>
      </c>
      <c r="J48" s="1">
        <f t="shared" si="5"/>
        <v>486440</v>
      </c>
      <c r="K48" s="1">
        <f t="shared" si="5"/>
        <v>486440</v>
      </c>
      <c r="L48" s="1">
        <f t="shared" si="5"/>
        <v>279270</v>
      </c>
      <c r="M48" s="1">
        <f t="shared" si="5"/>
        <v>279270</v>
      </c>
      <c r="N48" s="1">
        <f t="shared" si="5"/>
        <v>279270</v>
      </c>
      <c r="O48" s="1">
        <f t="shared" si="5"/>
        <v>279270</v>
      </c>
      <c r="P48" s="1">
        <f t="shared" si="5"/>
        <v>261060</v>
      </c>
      <c r="Q48" s="1">
        <f t="shared" si="5"/>
        <v>242850</v>
      </c>
      <c r="R48" s="1">
        <f t="shared" si="5"/>
        <v>242850</v>
      </c>
      <c r="S48" s="1">
        <f t="shared" si="5"/>
        <v>242850</v>
      </c>
      <c r="T48" s="1">
        <f t="shared" si="5"/>
        <v>121425</v>
      </c>
      <c r="U48" s="1">
        <f t="shared" si="5"/>
        <v>0</v>
      </c>
      <c r="V48" s="1">
        <f t="shared" si="5"/>
        <v>0</v>
      </c>
      <c r="W48" s="1">
        <f t="shared" si="5"/>
        <v>0</v>
      </c>
      <c r="X48" s="1">
        <f t="shared" si="5"/>
        <v>0</v>
      </c>
    </row>
    <row r="49" spans="1:29" ht="15.75" thickBot="1" x14ac:dyDescent="0.3">
      <c r="E49" s="2">
        <f>SUM(E45:E48)</f>
        <v>0</v>
      </c>
      <c r="F49" s="2">
        <f t="shared" ref="F49:X49" si="6">SUM(F45:F48)</f>
        <v>994284</v>
      </c>
      <c r="G49" s="2">
        <f t="shared" si="6"/>
        <v>788424</v>
      </c>
      <c r="H49" s="2">
        <f t="shared" si="6"/>
        <v>486440</v>
      </c>
      <c r="I49" s="2">
        <f t="shared" si="6"/>
        <v>486440</v>
      </c>
      <c r="J49" s="2">
        <f t="shared" si="6"/>
        <v>486440</v>
      </c>
      <c r="K49" s="2">
        <f t="shared" si="6"/>
        <v>486440</v>
      </c>
      <c r="L49" s="2">
        <f t="shared" si="6"/>
        <v>279270</v>
      </c>
      <c r="M49" s="2">
        <f t="shared" si="6"/>
        <v>279270</v>
      </c>
      <c r="N49" s="2">
        <f t="shared" si="6"/>
        <v>279270</v>
      </c>
      <c r="O49" s="2">
        <f t="shared" si="6"/>
        <v>279270</v>
      </c>
      <c r="P49" s="2">
        <f t="shared" si="6"/>
        <v>261060</v>
      </c>
      <c r="Q49" s="2">
        <f t="shared" si="6"/>
        <v>242850</v>
      </c>
      <c r="R49" s="2">
        <f t="shared" si="6"/>
        <v>242850</v>
      </c>
      <c r="S49" s="2">
        <f t="shared" si="6"/>
        <v>242850</v>
      </c>
      <c r="T49" s="2">
        <f t="shared" si="6"/>
        <v>121425</v>
      </c>
      <c r="U49" s="2">
        <f t="shared" si="6"/>
        <v>0</v>
      </c>
      <c r="V49" s="2">
        <f t="shared" si="6"/>
        <v>0</v>
      </c>
      <c r="W49" s="2">
        <f t="shared" si="6"/>
        <v>0</v>
      </c>
      <c r="X49" s="2">
        <f t="shared" si="6"/>
        <v>0</v>
      </c>
    </row>
    <row r="50" spans="1:29" ht="15.75" thickTop="1" x14ac:dyDescent="0.25">
      <c r="C50" s="13" t="s">
        <v>50</v>
      </c>
      <c r="D50" s="8" t="s">
        <v>70</v>
      </c>
      <c r="E50" s="1"/>
      <c r="F50" s="1"/>
      <c r="G50" s="1"/>
      <c r="H50" s="1"/>
      <c r="I50" s="1"/>
      <c r="J50" s="1"/>
      <c r="K50" s="1"/>
      <c r="L50" s="1"/>
      <c r="M50" s="1"/>
      <c r="N50" s="1"/>
      <c r="O50" s="1"/>
      <c r="P50" s="1"/>
      <c r="Q50" s="1"/>
      <c r="R50" s="1"/>
      <c r="S50" s="1"/>
      <c r="T50" s="1"/>
      <c r="U50" s="1"/>
      <c r="V50" s="1"/>
      <c r="W50" s="1"/>
      <c r="X50" s="1"/>
    </row>
    <row r="51" spans="1:29" x14ac:dyDescent="0.25">
      <c r="B51" t="s">
        <v>91</v>
      </c>
      <c r="C51" t="s">
        <v>22</v>
      </c>
      <c r="D51" s="8" t="s">
        <v>16</v>
      </c>
      <c r="E51" s="1">
        <f t="shared" ref="E51:X51" si="7">SUMIF(($D$23:$D$41),"R",E$23:E$41)</f>
        <v>0</v>
      </c>
      <c r="F51" s="1">
        <f t="shared" si="7"/>
        <v>0</v>
      </c>
      <c r="G51" s="1">
        <f t="shared" si="7"/>
        <v>0</v>
      </c>
      <c r="H51" s="1">
        <f t="shared" si="7"/>
        <v>0</v>
      </c>
      <c r="I51" s="1">
        <f t="shared" si="7"/>
        <v>0</v>
      </c>
      <c r="J51" s="1">
        <f t="shared" si="7"/>
        <v>0</v>
      </c>
      <c r="K51" s="1">
        <f t="shared" si="7"/>
        <v>0</v>
      </c>
      <c r="L51" s="1">
        <f t="shared" si="7"/>
        <v>0</v>
      </c>
      <c r="M51" s="1">
        <f t="shared" si="7"/>
        <v>0</v>
      </c>
      <c r="N51" s="1">
        <f t="shared" si="7"/>
        <v>0</v>
      </c>
      <c r="O51" s="1">
        <f t="shared" si="7"/>
        <v>0</v>
      </c>
      <c r="P51" s="1">
        <f t="shared" si="7"/>
        <v>0</v>
      </c>
      <c r="Q51" s="1">
        <f t="shared" si="7"/>
        <v>0</v>
      </c>
      <c r="R51" s="1">
        <f t="shared" si="7"/>
        <v>0</v>
      </c>
      <c r="S51" s="1">
        <f t="shared" si="7"/>
        <v>0</v>
      </c>
      <c r="T51" s="1">
        <f t="shared" si="7"/>
        <v>0</v>
      </c>
      <c r="U51" s="1">
        <f t="shared" si="7"/>
        <v>0</v>
      </c>
      <c r="V51" s="1">
        <f t="shared" si="7"/>
        <v>0</v>
      </c>
      <c r="W51" s="1">
        <f t="shared" si="7"/>
        <v>0</v>
      </c>
      <c r="X51" s="1">
        <f t="shared" si="7"/>
        <v>0</v>
      </c>
    </row>
    <row r="52" spans="1:29" x14ac:dyDescent="0.25">
      <c r="B52" t="s">
        <v>92</v>
      </c>
      <c r="C52" t="s">
        <v>39</v>
      </c>
      <c r="D52" s="8" t="s">
        <v>71</v>
      </c>
      <c r="E52" s="1">
        <f t="shared" ref="E52:X52" si="8">SUMIF(($D$23:$D$41),"R10",E$23:E$41)</f>
        <v>0</v>
      </c>
      <c r="F52" s="1">
        <f t="shared" si="8"/>
        <v>0</v>
      </c>
      <c r="G52" s="1">
        <f t="shared" si="8"/>
        <v>0</v>
      </c>
      <c r="H52" s="1">
        <f t="shared" si="8"/>
        <v>0</v>
      </c>
      <c r="I52" s="1">
        <f t="shared" si="8"/>
        <v>0</v>
      </c>
      <c r="J52" s="1">
        <f t="shared" si="8"/>
        <v>0</v>
      </c>
      <c r="K52" s="1">
        <f t="shared" si="8"/>
        <v>0</v>
      </c>
      <c r="L52" s="1">
        <f t="shared" si="8"/>
        <v>0</v>
      </c>
      <c r="M52" s="1">
        <f t="shared" si="8"/>
        <v>0</v>
      </c>
      <c r="N52" s="1">
        <f t="shared" si="8"/>
        <v>0</v>
      </c>
      <c r="O52" s="1">
        <f t="shared" si="8"/>
        <v>0</v>
      </c>
      <c r="P52" s="1">
        <f t="shared" si="8"/>
        <v>0</v>
      </c>
      <c r="Q52" s="1">
        <f t="shared" si="8"/>
        <v>0</v>
      </c>
      <c r="R52" s="1">
        <f t="shared" si="8"/>
        <v>0</v>
      </c>
      <c r="S52" s="1">
        <f t="shared" si="8"/>
        <v>0</v>
      </c>
      <c r="T52" s="1">
        <f t="shared" si="8"/>
        <v>0</v>
      </c>
      <c r="U52" s="1">
        <f t="shared" si="8"/>
        <v>0</v>
      </c>
      <c r="V52" s="1">
        <f t="shared" si="8"/>
        <v>0</v>
      </c>
      <c r="W52" s="1">
        <f t="shared" si="8"/>
        <v>0</v>
      </c>
      <c r="X52" s="1">
        <f t="shared" si="8"/>
        <v>0</v>
      </c>
    </row>
    <row r="53" spans="1:29" x14ac:dyDescent="0.25">
      <c r="B53" t="s">
        <v>93</v>
      </c>
      <c r="C53" t="s">
        <v>41</v>
      </c>
      <c r="D53" s="8" t="s">
        <v>72</v>
      </c>
      <c r="E53" s="1">
        <f t="shared" ref="E53:X53" si="9">SUMIF(($D$23:$D$41),"R3",E$23:E$41)</f>
        <v>0</v>
      </c>
      <c r="F53" s="1">
        <f t="shared" si="9"/>
        <v>0</v>
      </c>
      <c r="G53" s="1">
        <f t="shared" si="9"/>
        <v>0</v>
      </c>
      <c r="H53" s="1">
        <f t="shared" si="9"/>
        <v>0</v>
      </c>
      <c r="I53" s="1">
        <f t="shared" si="9"/>
        <v>0</v>
      </c>
      <c r="J53" s="1">
        <f t="shared" si="9"/>
        <v>0</v>
      </c>
      <c r="K53" s="1">
        <f t="shared" si="9"/>
        <v>0</v>
      </c>
      <c r="L53" s="1">
        <f t="shared" si="9"/>
        <v>0</v>
      </c>
      <c r="M53" s="1">
        <f t="shared" si="9"/>
        <v>0</v>
      </c>
      <c r="N53" s="1">
        <f t="shared" si="9"/>
        <v>0</v>
      </c>
      <c r="O53" s="1">
        <f t="shared" si="9"/>
        <v>0</v>
      </c>
      <c r="P53" s="1">
        <f t="shared" si="9"/>
        <v>0</v>
      </c>
      <c r="Q53" s="1">
        <f t="shared" si="9"/>
        <v>0</v>
      </c>
      <c r="R53" s="1">
        <f t="shared" si="9"/>
        <v>0</v>
      </c>
      <c r="S53" s="1">
        <f t="shared" si="9"/>
        <v>0</v>
      </c>
      <c r="T53" s="1">
        <f t="shared" si="9"/>
        <v>0</v>
      </c>
      <c r="U53" s="1">
        <f t="shared" si="9"/>
        <v>0</v>
      </c>
      <c r="V53" s="1">
        <f t="shared" si="9"/>
        <v>0</v>
      </c>
      <c r="W53" s="1">
        <f t="shared" si="9"/>
        <v>0</v>
      </c>
      <c r="X53" s="1">
        <f t="shared" si="9"/>
        <v>0</v>
      </c>
    </row>
    <row r="54" spans="1:29" x14ac:dyDescent="0.25">
      <c r="B54" t="s">
        <v>94</v>
      </c>
      <c r="C54" t="s">
        <v>40</v>
      </c>
      <c r="D54" s="8" t="s">
        <v>73</v>
      </c>
      <c r="E54" s="1">
        <f t="shared" ref="E54:X54" si="10">SUMIF(($D$23:$D$41),"R4",E$23:E$41)</f>
        <v>0</v>
      </c>
      <c r="F54" s="1">
        <f t="shared" si="10"/>
        <v>0</v>
      </c>
      <c r="G54" s="1">
        <f t="shared" si="10"/>
        <v>0</v>
      </c>
      <c r="H54" s="1">
        <f t="shared" si="10"/>
        <v>0</v>
      </c>
      <c r="I54" s="1">
        <f t="shared" si="10"/>
        <v>0</v>
      </c>
      <c r="J54" s="1">
        <f t="shared" si="10"/>
        <v>0</v>
      </c>
      <c r="K54" s="1">
        <f t="shared" si="10"/>
        <v>0</v>
      </c>
      <c r="L54" s="1">
        <f t="shared" si="10"/>
        <v>0</v>
      </c>
      <c r="M54" s="1">
        <f t="shared" si="10"/>
        <v>0</v>
      </c>
      <c r="N54" s="1">
        <f t="shared" si="10"/>
        <v>0</v>
      </c>
      <c r="O54" s="1">
        <f t="shared" si="10"/>
        <v>0</v>
      </c>
      <c r="P54" s="1">
        <f t="shared" si="10"/>
        <v>0</v>
      </c>
      <c r="Q54" s="1">
        <f t="shared" si="10"/>
        <v>0</v>
      </c>
      <c r="R54" s="1">
        <f t="shared" si="10"/>
        <v>0</v>
      </c>
      <c r="S54" s="1">
        <f t="shared" si="10"/>
        <v>0</v>
      </c>
      <c r="T54" s="1">
        <f t="shared" si="10"/>
        <v>0</v>
      </c>
      <c r="U54" s="1">
        <f t="shared" si="10"/>
        <v>0</v>
      </c>
      <c r="V54" s="1">
        <f t="shared" si="10"/>
        <v>0</v>
      </c>
      <c r="W54" s="1">
        <f t="shared" si="10"/>
        <v>0</v>
      </c>
      <c r="X54" s="1">
        <f t="shared" si="10"/>
        <v>0</v>
      </c>
    </row>
    <row r="55" spans="1:29" x14ac:dyDescent="0.25">
      <c r="B55" t="s">
        <v>95</v>
      </c>
      <c r="C55" t="s">
        <v>63</v>
      </c>
      <c r="D55" s="8" t="s">
        <v>69</v>
      </c>
      <c r="E55" s="1">
        <f t="shared" ref="E55:X55" si="11">SUMIF(($D$23:$D$41),"EPC3",E$23:E$41)</f>
        <v>0</v>
      </c>
      <c r="F55" s="1">
        <f t="shared" si="11"/>
        <v>0</v>
      </c>
      <c r="G55" s="1">
        <f t="shared" si="11"/>
        <v>0</v>
      </c>
      <c r="H55" s="1">
        <f t="shared" si="11"/>
        <v>0</v>
      </c>
      <c r="I55" s="1">
        <f t="shared" si="11"/>
        <v>0</v>
      </c>
      <c r="J55" s="1">
        <f t="shared" si="11"/>
        <v>0</v>
      </c>
      <c r="K55" s="1">
        <f t="shared" si="11"/>
        <v>0</v>
      </c>
      <c r="L55" s="1">
        <f t="shared" si="11"/>
        <v>0</v>
      </c>
      <c r="M55" s="1">
        <f t="shared" si="11"/>
        <v>0</v>
      </c>
      <c r="N55" s="1">
        <f t="shared" si="11"/>
        <v>0</v>
      </c>
      <c r="O55" s="1">
        <f t="shared" si="11"/>
        <v>0</v>
      </c>
      <c r="P55" s="1">
        <f t="shared" si="11"/>
        <v>0</v>
      </c>
      <c r="Q55" s="1">
        <f t="shared" si="11"/>
        <v>0</v>
      </c>
      <c r="R55" s="1">
        <f t="shared" si="11"/>
        <v>0</v>
      </c>
      <c r="S55" s="1">
        <f t="shared" si="11"/>
        <v>0</v>
      </c>
      <c r="T55" s="1">
        <f t="shared" si="11"/>
        <v>0</v>
      </c>
      <c r="U55" s="1">
        <f t="shared" si="11"/>
        <v>0</v>
      </c>
      <c r="V55" s="1">
        <f t="shared" si="11"/>
        <v>0</v>
      </c>
      <c r="W55" s="1">
        <f t="shared" si="11"/>
        <v>0</v>
      </c>
      <c r="X55" s="1">
        <f t="shared" si="11"/>
        <v>0</v>
      </c>
    </row>
    <row r="56" spans="1:29" x14ac:dyDescent="0.25">
      <c r="B56" t="s">
        <v>95</v>
      </c>
      <c r="C56" t="s">
        <v>65</v>
      </c>
      <c r="D56" s="8" t="s">
        <v>64</v>
      </c>
      <c r="E56" s="1">
        <f t="shared" ref="E56:X56" si="12">SUMIF(($D$23:$D$41),"EPC4",E$23:E$41)</f>
        <v>0</v>
      </c>
      <c r="F56" s="1">
        <f t="shared" si="12"/>
        <v>207170</v>
      </c>
      <c r="G56" s="1">
        <f t="shared" si="12"/>
        <v>207170</v>
      </c>
      <c r="H56" s="1">
        <f t="shared" si="12"/>
        <v>207170</v>
      </c>
      <c r="I56" s="1">
        <f t="shared" si="12"/>
        <v>207170</v>
      </c>
      <c r="J56" s="1">
        <f t="shared" si="12"/>
        <v>207170</v>
      </c>
      <c r="K56" s="1">
        <f t="shared" si="12"/>
        <v>207170</v>
      </c>
      <c r="L56" s="1">
        <f t="shared" si="12"/>
        <v>0</v>
      </c>
      <c r="M56" s="1">
        <f t="shared" si="12"/>
        <v>0</v>
      </c>
      <c r="N56" s="1">
        <f t="shared" si="12"/>
        <v>0</v>
      </c>
      <c r="O56" s="1">
        <f t="shared" si="12"/>
        <v>0</v>
      </c>
      <c r="P56" s="1">
        <f t="shared" si="12"/>
        <v>0</v>
      </c>
      <c r="Q56" s="1">
        <f t="shared" si="12"/>
        <v>0</v>
      </c>
      <c r="R56" s="1">
        <f t="shared" si="12"/>
        <v>0</v>
      </c>
      <c r="S56" s="1">
        <f t="shared" si="12"/>
        <v>0</v>
      </c>
      <c r="T56" s="1">
        <f t="shared" si="12"/>
        <v>0</v>
      </c>
      <c r="U56" s="1">
        <f t="shared" si="12"/>
        <v>0</v>
      </c>
      <c r="V56" s="1">
        <f t="shared" si="12"/>
        <v>0</v>
      </c>
      <c r="W56" s="1">
        <f t="shared" si="12"/>
        <v>0</v>
      </c>
      <c r="X56" s="1">
        <f t="shared" si="12"/>
        <v>0</v>
      </c>
    </row>
    <row r="57" spans="1:29" x14ac:dyDescent="0.25">
      <c r="A57" t="s">
        <v>13</v>
      </c>
      <c r="B57" t="s">
        <v>14</v>
      </c>
      <c r="C57" t="s">
        <v>26</v>
      </c>
      <c r="E57" s="12"/>
      <c r="F57" s="19"/>
      <c r="G57" s="14"/>
      <c r="H57" s="14"/>
      <c r="I57" s="14"/>
      <c r="J57" s="14"/>
      <c r="K57" s="14"/>
      <c r="L57" s="14"/>
      <c r="M57" s="14"/>
      <c r="N57" s="14"/>
      <c r="O57" s="14"/>
      <c r="P57" s="14"/>
      <c r="Q57" s="14"/>
      <c r="R57" s="14"/>
      <c r="S57" s="14"/>
      <c r="T57" s="14"/>
      <c r="U57" s="14"/>
      <c r="V57" s="14"/>
      <c r="W57" s="14"/>
      <c r="X57" s="14"/>
    </row>
    <row r="58" spans="1:29" x14ac:dyDescent="0.25">
      <c r="B58" t="s">
        <v>34</v>
      </c>
      <c r="C58" t="s">
        <v>54</v>
      </c>
      <c r="E58" s="12"/>
      <c r="F58" s="19"/>
      <c r="G58" s="14"/>
      <c r="H58" s="14"/>
      <c r="I58" s="14"/>
      <c r="J58" s="14"/>
      <c r="K58" s="14"/>
      <c r="L58" s="14"/>
      <c r="M58" s="14"/>
      <c r="N58" s="14"/>
      <c r="O58" s="14"/>
      <c r="P58" s="14"/>
      <c r="Q58" s="14"/>
      <c r="R58" s="14"/>
      <c r="S58" s="14"/>
      <c r="T58" s="14"/>
      <c r="U58" s="14"/>
      <c r="V58" s="14"/>
      <c r="W58" s="14"/>
      <c r="X58" s="14"/>
    </row>
    <row r="59" spans="1:29" x14ac:dyDescent="0.25">
      <c r="B59" t="s">
        <v>18</v>
      </c>
      <c r="C59" t="s">
        <v>21</v>
      </c>
      <c r="E59" s="12"/>
      <c r="F59" s="19"/>
      <c r="G59" s="14"/>
      <c r="H59" s="14"/>
      <c r="I59" s="14"/>
      <c r="J59" s="14"/>
      <c r="K59" s="14"/>
      <c r="L59" s="14"/>
      <c r="M59" s="14"/>
      <c r="N59" s="14"/>
      <c r="O59" s="14"/>
      <c r="P59" s="14"/>
      <c r="Q59" s="14"/>
      <c r="R59" s="14"/>
      <c r="S59" s="14"/>
      <c r="T59" s="14"/>
      <c r="U59" s="14"/>
      <c r="V59" s="14"/>
      <c r="W59" s="14"/>
      <c r="X59" s="14"/>
      <c r="AC59" s="8"/>
    </row>
    <row r="60" spans="1:29" x14ac:dyDescent="0.25">
      <c r="E60" s="1"/>
      <c r="F60" s="1"/>
      <c r="G60" s="1"/>
      <c r="H60" s="1"/>
      <c r="I60" s="1"/>
      <c r="J60" s="1"/>
      <c r="K60" s="1"/>
      <c r="L60" s="1"/>
      <c r="M60" s="1"/>
      <c r="N60" s="1"/>
      <c r="O60" s="1"/>
      <c r="P60" s="1"/>
      <c r="Q60" s="1"/>
      <c r="R60" s="1"/>
      <c r="S60" s="1"/>
      <c r="T60" s="1"/>
      <c r="U60" s="1"/>
      <c r="V60" s="1"/>
      <c r="W60" s="1"/>
      <c r="X60" s="1"/>
      <c r="AC60" s="8"/>
    </row>
    <row r="61" spans="1:29" x14ac:dyDescent="0.25">
      <c r="A61" t="s">
        <v>10</v>
      </c>
      <c r="F61" s="15" t="s">
        <v>90</v>
      </c>
      <c r="G61" s="14"/>
      <c r="H61" s="14"/>
      <c r="I61" s="1"/>
      <c r="J61" s="1"/>
      <c r="K61" s="1"/>
      <c r="L61" s="1"/>
      <c r="M61" s="1"/>
      <c r="N61" s="1"/>
      <c r="O61" s="1"/>
      <c r="P61" s="1"/>
      <c r="Q61" s="1"/>
      <c r="R61" s="1"/>
      <c r="S61" s="1"/>
      <c r="T61" s="1"/>
      <c r="U61" s="1"/>
      <c r="V61" s="1"/>
      <c r="W61" s="1"/>
      <c r="X61" s="1"/>
      <c r="AC61" s="8"/>
    </row>
    <row r="62" spans="1:29" x14ac:dyDescent="0.25">
      <c r="B62" t="s">
        <v>9</v>
      </c>
      <c r="C62" t="s">
        <v>27</v>
      </c>
      <c r="E62" s="61">
        <v>0.68700000000000006</v>
      </c>
      <c r="F62" s="18">
        <v>0.68700000000000006</v>
      </c>
      <c r="G62" s="16">
        <f t="shared" ref="F62:U67" si="13">+F62</f>
        <v>0.68700000000000006</v>
      </c>
      <c r="H62" s="16">
        <f t="shared" si="13"/>
        <v>0.68700000000000006</v>
      </c>
      <c r="I62" s="16">
        <f t="shared" si="13"/>
        <v>0.68700000000000006</v>
      </c>
      <c r="J62" s="16">
        <f t="shared" si="13"/>
        <v>0.68700000000000006</v>
      </c>
      <c r="K62" s="16">
        <f t="shared" si="13"/>
        <v>0.68700000000000006</v>
      </c>
      <c r="L62" s="16">
        <f t="shared" si="13"/>
        <v>0.68700000000000006</v>
      </c>
      <c r="M62" s="16">
        <f t="shared" si="13"/>
        <v>0.68700000000000006</v>
      </c>
      <c r="N62" s="16">
        <f t="shared" si="13"/>
        <v>0.68700000000000006</v>
      </c>
      <c r="O62" s="16">
        <f t="shared" si="13"/>
        <v>0.68700000000000006</v>
      </c>
      <c r="P62" s="16">
        <f t="shared" si="13"/>
        <v>0.68700000000000006</v>
      </c>
      <c r="Q62" s="16">
        <f t="shared" si="13"/>
        <v>0.68700000000000006</v>
      </c>
      <c r="R62" s="16">
        <f t="shared" si="13"/>
        <v>0.68700000000000006</v>
      </c>
      <c r="S62" s="16">
        <f t="shared" si="13"/>
        <v>0.68700000000000006</v>
      </c>
      <c r="T62" s="16">
        <f t="shared" si="13"/>
        <v>0.68700000000000006</v>
      </c>
      <c r="U62" s="16">
        <f t="shared" si="13"/>
        <v>0.68700000000000006</v>
      </c>
      <c r="V62" s="16">
        <f t="shared" ref="V62:X67" si="14">+U62</f>
        <v>0.68700000000000006</v>
      </c>
      <c r="W62" s="16">
        <f t="shared" si="14"/>
        <v>0.68700000000000006</v>
      </c>
      <c r="X62" s="16">
        <f t="shared" si="14"/>
        <v>0.68700000000000006</v>
      </c>
      <c r="AC62" s="8"/>
    </row>
    <row r="63" spans="1:29" x14ac:dyDescent="0.25">
      <c r="B63" t="s">
        <v>29</v>
      </c>
      <c r="C63" t="s">
        <v>44</v>
      </c>
      <c r="E63" s="61">
        <v>0.78700000000000003</v>
      </c>
      <c r="F63" s="18">
        <v>0.78700000000000003</v>
      </c>
      <c r="G63" s="16">
        <f t="shared" si="13"/>
        <v>0.78700000000000003</v>
      </c>
      <c r="H63" s="16">
        <f t="shared" si="13"/>
        <v>0.78700000000000003</v>
      </c>
      <c r="I63" s="16">
        <f t="shared" si="13"/>
        <v>0.78700000000000003</v>
      </c>
      <c r="J63" s="16">
        <f t="shared" si="13"/>
        <v>0.78700000000000003</v>
      </c>
      <c r="K63" s="16">
        <f t="shared" si="13"/>
        <v>0.78700000000000003</v>
      </c>
      <c r="L63" s="16">
        <f t="shared" si="13"/>
        <v>0.78700000000000003</v>
      </c>
      <c r="M63" s="16">
        <f t="shared" si="13"/>
        <v>0.78700000000000003</v>
      </c>
      <c r="N63" s="16">
        <f t="shared" si="13"/>
        <v>0.78700000000000003</v>
      </c>
      <c r="O63" s="16">
        <f t="shared" si="13"/>
        <v>0.78700000000000003</v>
      </c>
      <c r="P63" s="16">
        <f t="shared" si="13"/>
        <v>0.78700000000000003</v>
      </c>
      <c r="Q63" s="16">
        <f t="shared" si="13"/>
        <v>0.78700000000000003</v>
      </c>
      <c r="R63" s="16">
        <f t="shared" si="13"/>
        <v>0.78700000000000003</v>
      </c>
      <c r="S63" s="16">
        <f t="shared" si="13"/>
        <v>0.78700000000000003</v>
      </c>
      <c r="T63" s="16">
        <f t="shared" si="13"/>
        <v>0.78700000000000003</v>
      </c>
      <c r="U63" s="16">
        <f t="shared" si="13"/>
        <v>0.78700000000000003</v>
      </c>
      <c r="V63" s="16">
        <f t="shared" si="14"/>
        <v>0.78700000000000003</v>
      </c>
      <c r="W63" s="16">
        <f t="shared" si="14"/>
        <v>0.78700000000000003</v>
      </c>
      <c r="X63" s="16">
        <f t="shared" si="14"/>
        <v>0.78700000000000003</v>
      </c>
      <c r="AC63" s="8"/>
    </row>
    <row r="64" spans="1:29" ht="15" customHeight="1" x14ac:dyDescent="0.25">
      <c r="B64" t="s">
        <v>1</v>
      </c>
      <c r="C64" t="s">
        <v>57</v>
      </c>
      <c r="E64" s="61">
        <v>0.78700000000000003</v>
      </c>
      <c r="F64" s="18">
        <v>0.77200000000000002</v>
      </c>
      <c r="G64" s="16">
        <f t="shared" si="13"/>
        <v>0.77200000000000002</v>
      </c>
      <c r="H64" s="16">
        <f t="shared" si="13"/>
        <v>0.77200000000000002</v>
      </c>
      <c r="I64" s="16">
        <f t="shared" si="13"/>
        <v>0.77200000000000002</v>
      </c>
      <c r="J64" s="16">
        <f t="shared" si="13"/>
        <v>0.77200000000000002</v>
      </c>
      <c r="K64" s="16">
        <f t="shared" si="13"/>
        <v>0.77200000000000002</v>
      </c>
      <c r="L64" s="16">
        <f t="shared" si="13"/>
        <v>0.77200000000000002</v>
      </c>
      <c r="M64" s="16">
        <f t="shared" si="13"/>
        <v>0.77200000000000002</v>
      </c>
      <c r="N64" s="16">
        <f t="shared" si="13"/>
        <v>0.77200000000000002</v>
      </c>
      <c r="O64" s="16">
        <f t="shared" si="13"/>
        <v>0.77200000000000002</v>
      </c>
      <c r="P64" s="16">
        <f t="shared" si="13"/>
        <v>0.77200000000000002</v>
      </c>
      <c r="Q64" s="16">
        <f t="shared" si="13"/>
        <v>0.77200000000000002</v>
      </c>
      <c r="R64" s="16">
        <f t="shared" si="13"/>
        <v>0.77200000000000002</v>
      </c>
      <c r="S64" s="16">
        <f t="shared" si="13"/>
        <v>0.77200000000000002</v>
      </c>
      <c r="T64" s="16">
        <f t="shared" si="13"/>
        <v>0.77200000000000002</v>
      </c>
      <c r="U64" s="16">
        <f t="shared" si="13"/>
        <v>0.77200000000000002</v>
      </c>
      <c r="V64" s="16">
        <f t="shared" si="14"/>
        <v>0.77200000000000002</v>
      </c>
      <c r="W64" s="16">
        <f t="shared" si="14"/>
        <v>0.77200000000000002</v>
      </c>
      <c r="X64" s="16">
        <f t="shared" si="14"/>
        <v>0.77200000000000002</v>
      </c>
      <c r="AB64" s="46"/>
      <c r="AC64" s="46"/>
    </row>
    <row r="65" spans="1:24" x14ac:dyDescent="0.25">
      <c r="B65" t="s">
        <v>17</v>
      </c>
      <c r="C65" t="s">
        <v>96</v>
      </c>
      <c r="E65" s="61">
        <v>0.68700000000000006</v>
      </c>
      <c r="F65" s="18">
        <v>0.67200000000000004</v>
      </c>
      <c r="G65" s="16">
        <f t="shared" si="13"/>
        <v>0.67200000000000004</v>
      </c>
      <c r="H65" s="16">
        <f t="shared" si="13"/>
        <v>0.67200000000000004</v>
      </c>
      <c r="I65" s="16">
        <f t="shared" si="13"/>
        <v>0.67200000000000004</v>
      </c>
      <c r="J65" s="16">
        <f t="shared" si="13"/>
        <v>0.67200000000000004</v>
      </c>
      <c r="K65" s="16">
        <f t="shared" si="13"/>
        <v>0.67200000000000004</v>
      </c>
      <c r="L65" s="16">
        <f t="shared" si="13"/>
        <v>0.67200000000000004</v>
      </c>
      <c r="M65" s="16">
        <f t="shared" si="13"/>
        <v>0.67200000000000004</v>
      </c>
      <c r="N65" s="16">
        <f t="shared" si="13"/>
        <v>0.67200000000000004</v>
      </c>
      <c r="O65" s="16">
        <f t="shared" si="13"/>
        <v>0.67200000000000004</v>
      </c>
      <c r="P65" s="16">
        <f t="shared" si="13"/>
        <v>0.67200000000000004</v>
      </c>
      <c r="Q65" s="16">
        <f t="shared" si="13"/>
        <v>0.67200000000000004</v>
      </c>
      <c r="R65" s="16">
        <f t="shared" si="13"/>
        <v>0.67200000000000004</v>
      </c>
      <c r="S65" s="16">
        <f t="shared" si="13"/>
        <v>0.67200000000000004</v>
      </c>
      <c r="T65" s="16">
        <f t="shared" si="13"/>
        <v>0.67200000000000004</v>
      </c>
      <c r="U65" s="16">
        <f t="shared" si="13"/>
        <v>0.67200000000000004</v>
      </c>
      <c r="V65" s="16">
        <f t="shared" si="14"/>
        <v>0.67200000000000004</v>
      </c>
      <c r="W65" s="16">
        <f t="shared" si="14"/>
        <v>0.67200000000000004</v>
      </c>
      <c r="X65" s="16">
        <f t="shared" si="14"/>
        <v>0.67200000000000004</v>
      </c>
    </row>
    <row r="66" spans="1:24" x14ac:dyDescent="0.25">
      <c r="B66" t="s">
        <v>8</v>
      </c>
      <c r="C66" t="s">
        <v>98</v>
      </c>
      <c r="E66" s="61">
        <v>0.78700000000000003</v>
      </c>
      <c r="F66" s="18">
        <v>0.77200000000000002</v>
      </c>
      <c r="G66" s="16">
        <f t="shared" si="13"/>
        <v>0.77200000000000002</v>
      </c>
      <c r="H66" s="16">
        <f t="shared" si="13"/>
        <v>0.77200000000000002</v>
      </c>
      <c r="I66" s="16">
        <f t="shared" si="13"/>
        <v>0.77200000000000002</v>
      </c>
      <c r="J66" s="16">
        <f t="shared" si="13"/>
        <v>0.77200000000000002</v>
      </c>
      <c r="K66" s="16">
        <f t="shared" si="13"/>
        <v>0.77200000000000002</v>
      </c>
      <c r="L66" s="16">
        <f t="shared" si="13"/>
        <v>0.77200000000000002</v>
      </c>
      <c r="M66" s="16">
        <f t="shared" si="13"/>
        <v>0.77200000000000002</v>
      </c>
      <c r="N66" s="16">
        <f t="shared" si="13"/>
        <v>0.77200000000000002</v>
      </c>
      <c r="O66" s="16">
        <f t="shared" si="13"/>
        <v>0.77200000000000002</v>
      </c>
      <c r="P66" s="16">
        <f t="shared" si="13"/>
        <v>0.77200000000000002</v>
      </c>
      <c r="Q66" s="16">
        <f t="shared" si="13"/>
        <v>0.77200000000000002</v>
      </c>
      <c r="R66" s="16">
        <f t="shared" si="13"/>
        <v>0.77200000000000002</v>
      </c>
      <c r="S66" s="16">
        <f t="shared" si="13"/>
        <v>0.77200000000000002</v>
      </c>
      <c r="T66" s="16">
        <f t="shared" si="13"/>
        <v>0.77200000000000002</v>
      </c>
      <c r="U66" s="16">
        <f t="shared" si="13"/>
        <v>0.77200000000000002</v>
      </c>
      <c r="V66" s="16">
        <f t="shared" si="14"/>
        <v>0.77200000000000002</v>
      </c>
      <c r="W66" s="16">
        <f t="shared" si="14"/>
        <v>0.77200000000000002</v>
      </c>
      <c r="X66" s="16">
        <f t="shared" si="14"/>
        <v>0.77200000000000002</v>
      </c>
    </row>
    <row r="67" spans="1:24" ht="29.25" customHeight="1" x14ac:dyDescent="0.25">
      <c r="B67" t="s">
        <v>35</v>
      </c>
      <c r="C67" s="46" t="s">
        <v>97</v>
      </c>
      <c r="D67" s="46"/>
      <c r="E67" s="61">
        <v>0.68700000000000006</v>
      </c>
      <c r="F67" s="18">
        <v>0.67200000000000004</v>
      </c>
      <c r="G67" s="16">
        <f t="shared" si="13"/>
        <v>0.67200000000000004</v>
      </c>
      <c r="H67" s="16">
        <f t="shared" si="13"/>
        <v>0.67200000000000004</v>
      </c>
      <c r="I67" s="16">
        <f t="shared" si="13"/>
        <v>0.67200000000000004</v>
      </c>
      <c r="J67" s="16">
        <f t="shared" si="13"/>
        <v>0.67200000000000004</v>
      </c>
      <c r="K67" s="16">
        <f t="shared" si="13"/>
        <v>0.67200000000000004</v>
      </c>
      <c r="L67" s="16">
        <f t="shared" si="13"/>
        <v>0.67200000000000004</v>
      </c>
      <c r="M67" s="16">
        <f t="shared" si="13"/>
        <v>0.67200000000000004</v>
      </c>
      <c r="N67" s="16">
        <f t="shared" si="13"/>
        <v>0.67200000000000004</v>
      </c>
      <c r="O67" s="16">
        <f t="shared" si="13"/>
        <v>0.67200000000000004</v>
      </c>
      <c r="P67" s="16">
        <f t="shared" si="13"/>
        <v>0.67200000000000004</v>
      </c>
      <c r="Q67" s="16">
        <f t="shared" si="13"/>
        <v>0.67200000000000004</v>
      </c>
      <c r="R67" s="16">
        <f t="shared" si="13"/>
        <v>0.67200000000000004</v>
      </c>
      <c r="S67" s="16">
        <f t="shared" si="13"/>
        <v>0.67200000000000004</v>
      </c>
      <c r="T67" s="16">
        <f t="shared" si="13"/>
        <v>0.67200000000000004</v>
      </c>
      <c r="U67" s="16">
        <f t="shared" si="13"/>
        <v>0.67200000000000004</v>
      </c>
      <c r="V67" s="16">
        <f t="shared" si="14"/>
        <v>0.67200000000000004</v>
      </c>
      <c r="W67" s="16">
        <f t="shared" si="14"/>
        <v>0.67200000000000004</v>
      </c>
      <c r="X67" s="16">
        <f t="shared" si="14"/>
        <v>0.67200000000000004</v>
      </c>
    </row>
    <row r="68" spans="1:24" x14ac:dyDescent="0.25">
      <c r="B68" t="s">
        <v>13</v>
      </c>
      <c r="E68" s="12"/>
      <c r="F68" s="19"/>
      <c r="G68" s="14"/>
      <c r="H68" s="14"/>
      <c r="I68" s="14"/>
      <c r="J68" s="14"/>
      <c r="K68" s="14"/>
      <c r="L68" s="14"/>
      <c r="M68" s="14"/>
      <c r="N68" s="14"/>
      <c r="O68" s="14"/>
      <c r="P68" s="14"/>
      <c r="Q68" s="14"/>
      <c r="R68" s="14"/>
      <c r="S68" s="14"/>
      <c r="T68" s="14"/>
      <c r="U68" s="14"/>
      <c r="V68" s="14"/>
      <c r="W68" s="14"/>
      <c r="X68" s="14"/>
    </row>
    <row r="69" spans="1:24" ht="19.5" customHeight="1" x14ac:dyDescent="0.25">
      <c r="B69" t="s">
        <v>14</v>
      </c>
      <c r="C69" s="46" t="s">
        <v>123</v>
      </c>
      <c r="D69" s="46"/>
      <c r="E69" s="61">
        <v>0.68700000000000006</v>
      </c>
      <c r="F69" s="18">
        <v>0.67200000000000004</v>
      </c>
      <c r="G69" s="16">
        <f t="shared" ref="G69:V71" si="15">+F69</f>
        <v>0.67200000000000004</v>
      </c>
      <c r="H69" s="16">
        <f t="shared" si="15"/>
        <v>0.67200000000000004</v>
      </c>
      <c r="I69" s="16">
        <f t="shared" si="15"/>
        <v>0.67200000000000004</v>
      </c>
      <c r="J69" s="16">
        <f t="shared" si="15"/>
        <v>0.67200000000000004</v>
      </c>
      <c r="K69" s="16">
        <f t="shared" si="15"/>
        <v>0.67200000000000004</v>
      </c>
      <c r="L69" s="16">
        <f t="shared" si="15"/>
        <v>0.67200000000000004</v>
      </c>
      <c r="M69" s="16">
        <f t="shared" si="15"/>
        <v>0.67200000000000004</v>
      </c>
      <c r="N69" s="16">
        <f t="shared" si="15"/>
        <v>0.67200000000000004</v>
      </c>
      <c r="O69" s="16">
        <f t="shared" si="15"/>
        <v>0.67200000000000004</v>
      </c>
      <c r="P69" s="16">
        <f t="shared" si="15"/>
        <v>0.67200000000000004</v>
      </c>
      <c r="Q69" s="16">
        <f t="shared" si="15"/>
        <v>0.67200000000000004</v>
      </c>
      <c r="R69" s="16">
        <f t="shared" si="15"/>
        <v>0.67200000000000004</v>
      </c>
      <c r="S69" s="16">
        <f t="shared" si="15"/>
        <v>0.67200000000000004</v>
      </c>
      <c r="T69" s="16">
        <f t="shared" si="15"/>
        <v>0.67200000000000004</v>
      </c>
      <c r="U69" s="16">
        <f t="shared" si="15"/>
        <v>0.67200000000000004</v>
      </c>
      <c r="V69" s="16">
        <f t="shared" si="15"/>
        <v>0.67200000000000004</v>
      </c>
      <c r="W69" s="16">
        <f t="shared" ref="W69:X71" si="16">+V69</f>
        <v>0.67200000000000004</v>
      </c>
      <c r="X69" s="16">
        <f t="shared" si="16"/>
        <v>0.67200000000000004</v>
      </c>
    </row>
    <row r="70" spans="1:24" x14ac:dyDescent="0.25">
      <c r="B70" t="s">
        <v>34</v>
      </c>
      <c r="C70" t="s">
        <v>127</v>
      </c>
      <c r="E70" s="61">
        <v>0.78700000000000003</v>
      </c>
      <c r="F70" s="18">
        <v>0.77200000000000002</v>
      </c>
      <c r="G70" s="16">
        <f t="shared" si="15"/>
        <v>0.77200000000000002</v>
      </c>
      <c r="H70" s="16">
        <f t="shared" si="15"/>
        <v>0.77200000000000002</v>
      </c>
      <c r="I70" s="16">
        <f t="shared" si="15"/>
        <v>0.77200000000000002</v>
      </c>
      <c r="J70" s="16">
        <f t="shared" si="15"/>
        <v>0.77200000000000002</v>
      </c>
      <c r="K70" s="16">
        <f t="shared" si="15"/>
        <v>0.77200000000000002</v>
      </c>
      <c r="L70" s="16">
        <f t="shared" si="15"/>
        <v>0.77200000000000002</v>
      </c>
      <c r="M70" s="16">
        <f t="shared" si="15"/>
        <v>0.77200000000000002</v>
      </c>
      <c r="N70" s="16">
        <f t="shared" si="15"/>
        <v>0.77200000000000002</v>
      </c>
      <c r="O70" s="16">
        <f t="shared" si="15"/>
        <v>0.77200000000000002</v>
      </c>
      <c r="P70" s="16">
        <f t="shared" si="15"/>
        <v>0.77200000000000002</v>
      </c>
      <c r="Q70" s="16">
        <f t="shared" si="15"/>
        <v>0.77200000000000002</v>
      </c>
      <c r="R70" s="16">
        <f t="shared" si="15"/>
        <v>0.77200000000000002</v>
      </c>
      <c r="S70" s="16">
        <f t="shared" si="15"/>
        <v>0.77200000000000002</v>
      </c>
      <c r="T70" s="16">
        <f t="shared" si="15"/>
        <v>0.77200000000000002</v>
      </c>
      <c r="U70" s="16">
        <f t="shared" si="15"/>
        <v>0.77200000000000002</v>
      </c>
      <c r="V70" s="16">
        <f t="shared" si="15"/>
        <v>0.77200000000000002</v>
      </c>
      <c r="W70" s="16">
        <f t="shared" si="16"/>
        <v>0.77200000000000002</v>
      </c>
      <c r="X70" s="16">
        <f t="shared" si="16"/>
        <v>0.77200000000000002</v>
      </c>
    </row>
    <row r="71" spans="1:24" x14ac:dyDescent="0.25">
      <c r="B71" t="s">
        <v>18</v>
      </c>
      <c r="C71" t="s">
        <v>99</v>
      </c>
      <c r="E71" s="61">
        <v>0.68700000000000006</v>
      </c>
      <c r="F71" s="18">
        <v>0.76200000000000001</v>
      </c>
      <c r="G71" s="16">
        <f t="shared" si="15"/>
        <v>0.76200000000000001</v>
      </c>
      <c r="H71" s="16">
        <f t="shared" si="15"/>
        <v>0.76200000000000001</v>
      </c>
      <c r="I71" s="16">
        <f t="shared" si="15"/>
        <v>0.76200000000000001</v>
      </c>
      <c r="J71" s="16">
        <f t="shared" si="15"/>
        <v>0.76200000000000001</v>
      </c>
      <c r="K71" s="16">
        <f t="shared" si="15"/>
        <v>0.76200000000000001</v>
      </c>
      <c r="L71" s="16">
        <f t="shared" si="15"/>
        <v>0.76200000000000001</v>
      </c>
      <c r="M71" s="16">
        <f t="shared" si="15"/>
        <v>0.76200000000000001</v>
      </c>
      <c r="N71" s="16">
        <f t="shared" si="15"/>
        <v>0.76200000000000001</v>
      </c>
      <c r="O71" s="16">
        <f t="shared" si="15"/>
        <v>0.76200000000000001</v>
      </c>
      <c r="P71" s="16">
        <f t="shared" si="15"/>
        <v>0.76200000000000001</v>
      </c>
      <c r="Q71" s="16">
        <f t="shared" si="15"/>
        <v>0.76200000000000001</v>
      </c>
      <c r="R71" s="16">
        <f t="shared" si="15"/>
        <v>0.76200000000000001</v>
      </c>
      <c r="S71" s="16">
        <f t="shared" si="15"/>
        <v>0.76200000000000001</v>
      </c>
      <c r="T71" s="16">
        <f t="shared" si="15"/>
        <v>0.76200000000000001</v>
      </c>
      <c r="U71" s="16">
        <f t="shared" si="15"/>
        <v>0.76200000000000001</v>
      </c>
      <c r="V71" s="16">
        <f t="shared" si="15"/>
        <v>0.76200000000000001</v>
      </c>
      <c r="W71" s="16">
        <f t="shared" si="16"/>
        <v>0.76200000000000001</v>
      </c>
      <c r="X71" s="16">
        <f t="shared" si="16"/>
        <v>0.76200000000000001</v>
      </c>
    </row>
    <row r="72" spans="1:24" x14ac:dyDescent="0.25">
      <c r="B72" t="s">
        <v>76</v>
      </c>
      <c r="D72" s="8" t="s">
        <v>51</v>
      </c>
      <c r="E72" s="62"/>
      <c r="F72" s="20"/>
      <c r="G72" s="23">
        <f t="shared" ref="G72:X72" si="17">F72</f>
        <v>0</v>
      </c>
      <c r="H72" s="23">
        <f t="shared" si="17"/>
        <v>0</v>
      </c>
      <c r="I72" s="23">
        <f t="shared" si="17"/>
        <v>0</v>
      </c>
      <c r="J72" s="23">
        <f t="shared" si="17"/>
        <v>0</v>
      </c>
      <c r="K72" s="23">
        <f t="shared" si="17"/>
        <v>0</v>
      </c>
      <c r="L72" s="23">
        <f t="shared" si="17"/>
        <v>0</v>
      </c>
      <c r="M72" s="23">
        <f t="shared" si="17"/>
        <v>0</v>
      </c>
      <c r="N72" s="23">
        <f t="shared" si="17"/>
        <v>0</v>
      </c>
      <c r="O72" s="23">
        <f t="shared" si="17"/>
        <v>0</v>
      </c>
      <c r="P72" s="23">
        <f t="shared" si="17"/>
        <v>0</v>
      </c>
      <c r="Q72" s="23">
        <f t="shared" si="17"/>
        <v>0</v>
      </c>
      <c r="R72" s="23">
        <f t="shared" si="17"/>
        <v>0</v>
      </c>
      <c r="S72" s="23">
        <f t="shared" si="17"/>
        <v>0</v>
      </c>
      <c r="T72" s="23">
        <f t="shared" si="17"/>
        <v>0</v>
      </c>
      <c r="U72" s="23">
        <f t="shared" si="17"/>
        <v>0</v>
      </c>
      <c r="V72" s="23">
        <f t="shared" si="17"/>
        <v>0</v>
      </c>
      <c r="W72" s="23">
        <f t="shared" si="17"/>
        <v>0</v>
      </c>
      <c r="X72" s="23">
        <f t="shared" si="17"/>
        <v>0</v>
      </c>
    </row>
    <row r="73" spans="1:24" ht="33.75" customHeight="1" x14ac:dyDescent="0.25">
      <c r="B73" s="47" t="s">
        <v>52</v>
      </c>
      <c r="C73" s="48"/>
      <c r="D73" s="17" t="s">
        <v>53</v>
      </c>
      <c r="F73" s="24" t="s">
        <v>132</v>
      </c>
      <c r="G73" s="1"/>
      <c r="H73" s="1"/>
      <c r="I73" s="1"/>
      <c r="J73" s="1"/>
      <c r="K73" s="1"/>
      <c r="L73" s="1"/>
      <c r="M73" s="1"/>
      <c r="N73" s="1"/>
      <c r="O73" s="1"/>
      <c r="P73" s="1"/>
      <c r="Q73" s="1"/>
      <c r="R73" s="1"/>
      <c r="S73" s="1"/>
      <c r="T73" s="1"/>
      <c r="U73" s="1"/>
      <c r="V73" s="1"/>
      <c r="W73" s="1"/>
      <c r="X73" s="1"/>
    </row>
    <row r="74" spans="1:24" ht="21" customHeight="1" x14ac:dyDescent="0.25">
      <c r="B74" s="29"/>
      <c r="C74" s="29"/>
      <c r="D74" s="17"/>
      <c r="E74" s="24"/>
      <c r="F74" s="12"/>
      <c r="G74" s="1"/>
      <c r="H74" s="1"/>
      <c r="I74" s="1"/>
      <c r="J74" s="1"/>
      <c r="K74" s="1"/>
      <c r="L74" s="1"/>
      <c r="M74" s="1"/>
      <c r="N74" s="1"/>
      <c r="O74" s="1"/>
      <c r="P74" s="1"/>
      <c r="Q74" s="1"/>
      <c r="R74" s="1"/>
      <c r="S74" s="1"/>
      <c r="T74" s="1"/>
      <c r="U74" s="1"/>
      <c r="V74" s="1"/>
      <c r="W74" s="1"/>
      <c r="X74" s="1"/>
    </row>
    <row r="75" spans="1:24" x14ac:dyDescent="0.25">
      <c r="A75" s="3" t="s">
        <v>11</v>
      </c>
      <c r="E75" s="1"/>
      <c r="F75" s="1"/>
      <c r="G75" s="1"/>
      <c r="H75" s="1"/>
      <c r="I75" s="1"/>
      <c r="J75" s="1"/>
      <c r="K75" s="1"/>
      <c r="L75" s="1"/>
      <c r="M75" s="1"/>
      <c r="N75" s="1"/>
      <c r="O75" s="1"/>
      <c r="P75" s="1"/>
      <c r="Q75" s="1"/>
      <c r="R75" s="1"/>
      <c r="S75" s="1"/>
      <c r="T75" s="1"/>
      <c r="U75" s="1"/>
      <c r="V75" s="1"/>
      <c r="W75" s="1"/>
      <c r="X75" s="1"/>
    </row>
    <row r="76" spans="1:24" x14ac:dyDescent="0.25">
      <c r="B76" t="s">
        <v>9</v>
      </c>
      <c r="E76" s="1"/>
      <c r="F76" s="1">
        <f t="shared" ref="E76:X78" si="18">+F45*F62</f>
        <v>0</v>
      </c>
      <c r="G76" s="1">
        <f t="shared" si="18"/>
        <v>0</v>
      </c>
      <c r="H76" s="1">
        <f t="shared" si="18"/>
        <v>0</v>
      </c>
      <c r="I76" s="1">
        <f t="shared" si="18"/>
        <v>0</v>
      </c>
      <c r="J76" s="1">
        <f t="shared" si="18"/>
        <v>0</v>
      </c>
      <c r="K76" s="1">
        <f t="shared" si="18"/>
        <v>0</v>
      </c>
      <c r="L76" s="1">
        <f t="shared" si="18"/>
        <v>0</v>
      </c>
      <c r="M76" s="1">
        <f t="shared" si="18"/>
        <v>0</v>
      </c>
      <c r="N76" s="1">
        <f t="shared" si="18"/>
        <v>0</v>
      </c>
      <c r="O76" s="1">
        <f t="shared" si="18"/>
        <v>0</v>
      </c>
      <c r="P76" s="1">
        <f t="shared" si="18"/>
        <v>0</v>
      </c>
      <c r="Q76" s="1">
        <f t="shared" si="18"/>
        <v>0</v>
      </c>
      <c r="R76" s="1">
        <f t="shared" si="18"/>
        <v>0</v>
      </c>
      <c r="S76" s="1">
        <f t="shared" si="18"/>
        <v>0</v>
      </c>
      <c r="T76" s="1">
        <f t="shared" si="18"/>
        <v>0</v>
      </c>
      <c r="U76" s="1">
        <f t="shared" si="18"/>
        <v>0</v>
      </c>
      <c r="V76" s="1">
        <f t="shared" si="18"/>
        <v>0</v>
      </c>
      <c r="W76" s="1">
        <f t="shared" si="18"/>
        <v>0</v>
      </c>
      <c r="X76" s="1">
        <f t="shared" si="18"/>
        <v>0</v>
      </c>
    </row>
    <row r="77" spans="1:24" x14ac:dyDescent="0.25">
      <c r="B77" t="s">
        <v>29</v>
      </c>
      <c r="E77" s="1"/>
      <c r="F77" s="1">
        <f t="shared" si="18"/>
        <v>0</v>
      </c>
      <c r="G77" s="1">
        <f t="shared" si="18"/>
        <v>0</v>
      </c>
      <c r="H77" s="1">
        <f t="shared" si="18"/>
        <v>0</v>
      </c>
      <c r="I77" s="1">
        <f t="shared" si="18"/>
        <v>0</v>
      </c>
      <c r="J77" s="1">
        <f t="shared" si="18"/>
        <v>0</v>
      </c>
      <c r="K77" s="1">
        <f t="shared" si="18"/>
        <v>0</v>
      </c>
      <c r="L77" s="1">
        <f t="shared" si="18"/>
        <v>0</v>
      </c>
      <c r="M77" s="1">
        <f t="shared" si="18"/>
        <v>0</v>
      </c>
      <c r="N77" s="1">
        <f t="shared" si="18"/>
        <v>0</v>
      </c>
      <c r="O77" s="1">
        <f t="shared" si="18"/>
        <v>0</v>
      </c>
      <c r="P77" s="1">
        <f t="shared" si="18"/>
        <v>0</v>
      </c>
      <c r="Q77" s="1">
        <f t="shared" si="18"/>
        <v>0</v>
      </c>
      <c r="R77" s="1">
        <f t="shared" si="18"/>
        <v>0</v>
      </c>
      <c r="S77" s="1">
        <f t="shared" si="18"/>
        <v>0</v>
      </c>
      <c r="T77" s="1">
        <f t="shared" si="18"/>
        <v>0</v>
      </c>
      <c r="U77" s="1">
        <f t="shared" si="18"/>
        <v>0</v>
      </c>
      <c r="V77" s="1">
        <f t="shared" si="18"/>
        <v>0</v>
      </c>
      <c r="W77" s="1">
        <f t="shared" si="18"/>
        <v>0</v>
      </c>
      <c r="X77" s="1">
        <f t="shared" si="18"/>
        <v>0</v>
      </c>
    </row>
    <row r="78" spans="1:24" x14ac:dyDescent="0.25">
      <c r="B78" t="s">
        <v>1</v>
      </c>
      <c r="E78" s="1"/>
      <c r="F78" s="1">
        <f t="shared" si="18"/>
        <v>0</v>
      </c>
      <c r="G78" s="1">
        <f t="shared" si="18"/>
        <v>0</v>
      </c>
      <c r="H78" s="1">
        <f t="shared" si="18"/>
        <v>0</v>
      </c>
      <c r="I78" s="1">
        <f t="shared" si="18"/>
        <v>0</v>
      </c>
      <c r="J78" s="1">
        <f t="shared" si="18"/>
        <v>0</v>
      </c>
      <c r="K78" s="1">
        <f t="shared" si="18"/>
        <v>0</v>
      </c>
      <c r="L78" s="1">
        <f t="shared" si="18"/>
        <v>0</v>
      </c>
      <c r="M78" s="1">
        <f t="shared" si="18"/>
        <v>0</v>
      </c>
      <c r="N78" s="1">
        <f t="shared" si="18"/>
        <v>0</v>
      </c>
      <c r="O78" s="1">
        <f t="shared" si="18"/>
        <v>0</v>
      </c>
      <c r="P78" s="1">
        <f t="shared" si="18"/>
        <v>0</v>
      </c>
      <c r="Q78" s="1">
        <f t="shared" si="18"/>
        <v>0</v>
      </c>
      <c r="R78" s="1">
        <f t="shared" si="18"/>
        <v>0</v>
      </c>
      <c r="S78" s="1">
        <f t="shared" si="18"/>
        <v>0</v>
      </c>
      <c r="T78" s="1">
        <f t="shared" si="18"/>
        <v>0</v>
      </c>
      <c r="U78" s="1">
        <f t="shared" si="18"/>
        <v>0</v>
      </c>
      <c r="V78" s="1">
        <f t="shared" si="18"/>
        <v>0</v>
      </c>
      <c r="W78" s="1">
        <f t="shared" si="18"/>
        <v>0</v>
      </c>
      <c r="X78" s="1">
        <f t="shared" si="18"/>
        <v>0</v>
      </c>
    </row>
    <row r="79" spans="1:24" x14ac:dyDescent="0.25">
      <c r="B79" t="s">
        <v>58</v>
      </c>
      <c r="E79" s="1"/>
      <c r="F79" s="1">
        <f t="shared" ref="F79:X79" si="19">-(F64-F65)*F55</f>
        <v>0</v>
      </c>
      <c r="G79" s="1">
        <f t="shared" si="19"/>
        <v>0</v>
      </c>
      <c r="H79" s="1">
        <f t="shared" si="19"/>
        <v>0</v>
      </c>
      <c r="I79" s="1">
        <f t="shared" si="19"/>
        <v>0</v>
      </c>
      <c r="J79" s="1">
        <f t="shared" si="19"/>
        <v>0</v>
      </c>
      <c r="K79" s="1">
        <f t="shared" si="19"/>
        <v>0</v>
      </c>
      <c r="L79" s="1">
        <f t="shared" si="19"/>
        <v>0</v>
      </c>
      <c r="M79" s="1">
        <f t="shared" si="19"/>
        <v>0</v>
      </c>
      <c r="N79" s="1">
        <f t="shared" si="19"/>
        <v>0</v>
      </c>
      <c r="O79" s="1">
        <f t="shared" si="19"/>
        <v>0</v>
      </c>
      <c r="P79" s="1">
        <f t="shared" si="19"/>
        <v>0</v>
      </c>
      <c r="Q79" s="1">
        <f t="shared" si="19"/>
        <v>0</v>
      </c>
      <c r="R79" s="1">
        <f t="shared" si="19"/>
        <v>0</v>
      </c>
      <c r="S79" s="1">
        <f t="shared" si="19"/>
        <v>0</v>
      </c>
      <c r="T79" s="1">
        <f t="shared" si="19"/>
        <v>0</v>
      </c>
      <c r="U79" s="1">
        <f t="shared" si="19"/>
        <v>0</v>
      </c>
      <c r="V79" s="1">
        <f t="shared" si="19"/>
        <v>0</v>
      </c>
      <c r="W79" s="1">
        <f t="shared" si="19"/>
        <v>0</v>
      </c>
      <c r="X79" s="1">
        <f t="shared" si="19"/>
        <v>0</v>
      </c>
    </row>
    <row r="80" spans="1:24" x14ac:dyDescent="0.25">
      <c r="B80" t="s">
        <v>8</v>
      </c>
      <c r="E80" s="1"/>
      <c r="F80" s="1">
        <f t="shared" ref="F80:X80" si="20">+F48*F66</f>
        <v>767587.24800000002</v>
      </c>
      <c r="G80" s="1">
        <f t="shared" si="20"/>
        <v>608663.32799999998</v>
      </c>
      <c r="H80" s="1">
        <f t="shared" si="20"/>
        <v>375531.68</v>
      </c>
      <c r="I80" s="1">
        <f t="shared" si="20"/>
        <v>375531.68</v>
      </c>
      <c r="J80" s="1">
        <f t="shared" si="20"/>
        <v>375531.68</v>
      </c>
      <c r="K80" s="1">
        <f t="shared" si="20"/>
        <v>375531.68</v>
      </c>
      <c r="L80" s="1">
        <f t="shared" si="20"/>
        <v>215596.44</v>
      </c>
      <c r="M80" s="1">
        <f t="shared" si="20"/>
        <v>215596.44</v>
      </c>
      <c r="N80" s="1">
        <f t="shared" si="20"/>
        <v>215596.44</v>
      </c>
      <c r="O80" s="1">
        <f t="shared" si="20"/>
        <v>215596.44</v>
      </c>
      <c r="P80" s="1">
        <f t="shared" si="20"/>
        <v>201538.32</v>
      </c>
      <c r="Q80" s="1">
        <f t="shared" si="20"/>
        <v>187480.2</v>
      </c>
      <c r="R80" s="1">
        <f t="shared" si="20"/>
        <v>187480.2</v>
      </c>
      <c r="S80" s="1">
        <f t="shared" si="20"/>
        <v>187480.2</v>
      </c>
      <c r="T80" s="1">
        <f t="shared" si="20"/>
        <v>93740.1</v>
      </c>
      <c r="U80" s="1">
        <f t="shared" si="20"/>
        <v>0</v>
      </c>
      <c r="V80" s="1">
        <f t="shared" si="20"/>
        <v>0</v>
      </c>
      <c r="W80" s="1">
        <f t="shared" si="20"/>
        <v>0</v>
      </c>
      <c r="X80" s="1">
        <f t="shared" si="20"/>
        <v>0</v>
      </c>
    </row>
    <row r="81" spans="1:24" x14ac:dyDescent="0.25">
      <c r="B81" t="s">
        <v>62</v>
      </c>
      <c r="E81" s="12"/>
      <c r="F81" s="12">
        <f t="shared" ref="F81:X81" si="21">-(F66-F67)*F56</f>
        <v>-20716.999999999996</v>
      </c>
      <c r="G81" s="12">
        <f t="shared" si="21"/>
        <v>-20716.999999999996</v>
      </c>
      <c r="H81" s="12">
        <f t="shared" si="21"/>
        <v>-20716.999999999996</v>
      </c>
      <c r="I81" s="12">
        <f t="shared" si="21"/>
        <v>-20716.999999999996</v>
      </c>
      <c r="J81" s="12">
        <f t="shared" si="21"/>
        <v>-20716.999999999996</v>
      </c>
      <c r="K81" s="12">
        <f t="shared" si="21"/>
        <v>-20716.999999999996</v>
      </c>
      <c r="L81" s="12">
        <f t="shared" si="21"/>
        <v>0</v>
      </c>
      <c r="M81" s="12">
        <f t="shared" si="21"/>
        <v>0</v>
      </c>
      <c r="N81" s="12">
        <f t="shared" si="21"/>
        <v>0</v>
      </c>
      <c r="O81" s="12">
        <f t="shared" si="21"/>
        <v>0</v>
      </c>
      <c r="P81" s="12">
        <f t="shared" si="21"/>
        <v>0</v>
      </c>
      <c r="Q81" s="12">
        <f t="shared" si="21"/>
        <v>0</v>
      </c>
      <c r="R81" s="12">
        <f t="shared" si="21"/>
        <v>0</v>
      </c>
      <c r="S81" s="12">
        <f t="shared" si="21"/>
        <v>0</v>
      </c>
      <c r="T81" s="12">
        <f t="shared" si="21"/>
        <v>0</v>
      </c>
      <c r="U81" s="12">
        <f t="shared" si="21"/>
        <v>0</v>
      </c>
      <c r="V81" s="12">
        <f t="shared" si="21"/>
        <v>0</v>
      </c>
      <c r="W81" s="12">
        <f t="shared" si="21"/>
        <v>0</v>
      </c>
      <c r="X81" s="12">
        <f t="shared" si="21"/>
        <v>0</v>
      </c>
    </row>
    <row r="82" spans="1:24" x14ac:dyDescent="0.25">
      <c r="B82" t="s">
        <v>15</v>
      </c>
      <c r="E82" s="1"/>
      <c r="F82" s="1">
        <f t="shared" ref="F82:W84" si="22">+F57*F69</f>
        <v>0</v>
      </c>
      <c r="G82" s="1">
        <f t="shared" si="22"/>
        <v>0</v>
      </c>
      <c r="H82" s="1">
        <f t="shared" si="22"/>
        <v>0</v>
      </c>
      <c r="I82" s="1">
        <f t="shared" si="22"/>
        <v>0</v>
      </c>
      <c r="J82" s="1">
        <f t="shared" si="22"/>
        <v>0</v>
      </c>
      <c r="K82" s="1">
        <f t="shared" si="22"/>
        <v>0</v>
      </c>
      <c r="L82" s="1">
        <f t="shared" si="22"/>
        <v>0</v>
      </c>
      <c r="M82" s="1">
        <f t="shared" si="22"/>
        <v>0</v>
      </c>
      <c r="N82" s="1">
        <f t="shared" si="22"/>
        <v>0</v>
      </c>
      <c r="O82" s="1">
        <f t="shared" si="22"/>
        <v>0</v>
      </c>
      <c r="P82" s="1">
        <f t="shared" si="22"/>
        <v>0</v>
      </c>
      <c r="Q82" s="1">
        <f t="shared" si="22"/>
        <v>0</v>
      </c>
      <c r="R82" s="1">
        <f t="shared" si="22"/>
        <v>0</v>
      </c>
      <c r="S82" s="1">
        <f t="shared" si="22"/>
        <v>0</v>
      </c>
      <c r="T82" s="1">
        <f t="shared" si="22"/>
        <v>0</v>
      </c>
      <c r="U82" s="1">
        <f t="shared" si="22"/>
        <v>0</v>
      </c>
      <c r="V82" s="1">
        <f t="shared" si="22"/>
        <v>0</v>
      </c>
      <c r="W82" s="1">
        <f t="shared" si="22"/>
        <v>0</v>
      </c>
      <c r="X82" s="1">
        <f>+X57*X69</f>
        <v>0</v>
      </c>
    </row>
    <row r="83" spans="1:24" x14ac:dyDescent="0.25">
      <c r="B83" t="s">
        <v>55</v>
      </c>
      <c r="E83" s="1"/>
      <c r="F83" s="1">
        <f t="shared" si="22"/>
        <v>0</v>
      </c>
      <c r="G83" s="1">
        <f t="shared" si="22"/>
        <v>0</v>
      </c>
      <c r="H83" s="1">
        <f t="shared" si="22"/>
        <v>0</v>
      </c>
      <c r="I83" s="1">
        <f t="shared" si="22"/>
        <v>0</v>
      </c>
      <c r="J83" s="1">
        <f t="shared" si="22"/>
        <v>0</v>
      </c>
      <c r="K83" s="1">
        <f t="shared" si="22"/>
        <v>0</v>
      </c>
      <c r="L83" s="1">
        <f t="shared" si="22"/>
        <v>0</v>
      </c>
      <c r="M83" s="1">
        <f t="shared" si="22"/>
        <v>0</v>
      </c>
      <c r="N83" s="1">
        <f t="shared" si="22"/>
        <v>0</v>
      </c>
      <c r="O83" s="1">
        <f t="shared" si="22"/>
        <v>0</v>
      </c>
      <c r="P83" s="1">
        <f t="shared" si="22"/>
        <v>0</v>
      </c>
      <c r="Q83" s="1">
        <f t="shared" si="22"/>
        <v>0</v>
      </c>
      <c r="R83" s="1">
        <f t="shared" si="22"/>
        <v>0</v>
      </c>
      <c r="S83" s="1">
        <f t="shared" si="22"/>
        <v>0</v>
      </c>
      <c r="T83" s="1">
        <f t="shared" si="22"/>
        <v>0</v>
      </c>
      <c r="U83" s="1">
        <f t="shared" si="22"/>
        <v>0</v>
      </c>
      <c r="V83" s="1">
        <f t="shared" si="22"/>
        <v>0</v>
      </c>
      <c r="W83" s="1">
        <f t="shared" si="22"/>
        <v>0</v>
      </c>
      <c r="X83" s="1">
        <f t="shared" ref="X83" si="23">+X58*X70</f>
        <v>0</v>
      </c>
    </row>
    <row r="84" spans="1:24" x14ac:dyDescent="0.25">
      <c r="B84" t="s">
        <v>19</v>
      </c>
      <c r="E84" s="4"/>
      <c r="F84" s="4">
        <f t="shared" si="22"/>
        <v>0</v>
      </c>
      <c r="G84" s="4">
        <f t="shared" si="22"/>
        <v>0</v>
      </c>
      <c r="H84" s="4">
        <f t="shared" si="22"/>
        <v>0</v>
      </c>
      <c r="I84" s="4">
        <f t="shared" si="22"/>
        <v>0</v>
      </c>
      <c r="J84" s="4">
        <f t="shared" si="22"/>
        <v>0</v>
      </c>
      <c r="K84" s="4">
        <f t="shared" si="22"/>
        <v>0</v>
      </c>
      <c r="L84" s="4">
        <f t="shared" si="22"/>
        <v>0</v>
      </c>
      <c r="M84" s="4">
        <f t="shared" si="22"/>
        <v>0</v>
      </c>
      <c r="N84" s="4">
        <f t="shared" si="22"/>
        <v>0</v>
      </c>
      <c r="O84" s="4">
        <f t="shared" si="22"/>
        <v>0</v>
      </c>
      <c r="P84" s="4">
        <f t="shared" si="22"/>
        <v>0</v>
      </c>
      <c r="Q84" s="4">
        <f t="shared" si="22"/>
        <v>0</v>
      </c>
      <c r="R84" s="4">
        <f t="shared" si="22"/>
        <v>0</v>
      </c>
      <c r="S84" s="4">
        <f t="shared" si="22"/>
        <v>0</v>
      </c>
      <c r="T84" s="4">
        <f t="shared" si="22"/>
        <v>0</v>
      </c>
      <c r="U84" s="4">
        <f t="shared" si="22"/>
        <v>0</v>
      </c>
      <c r="V84" s="4">
        <f t="shared" si="22"/>
        <v>0</v>
      </c>
      <c r="W84" s="4">
        <f t="shared" si="22"/>
        <v>0</v>
      </c>
      <c r="X84" s="4">
        <f>+X59*X71</f>
        <v>0</v>
      </c>
    </row>
    <row r="85" spans="1:24" x14ac:dyDescent="0.25">
      <c r="C85" s="3" t="s">
        <v>100</v>
      </c>
      <c r="E85" s="5"/>
      <c r="F85" s="5">
        <f t="shared" ref="F85:X85" si="24">SUM(F76:F84)</f>
        <v>746870.24800000002</v>
      </c>
      <c r="G85" s="5">
        <f t="shared" si="24"/>
        <v>587946.32799999998</v>
      </c>
      <c r="H85" s="5">
        <f t="shared" si="24"/>
        <v>354814.68</v>
      </c>
      <c r="I85" s="5">
        <f t="shared" si="24"/>
        <v>354814.68</v>
      </c>
      <c r="J85" s="5">
        <f t="shared" si="24"/>
        <v>354814.68</v>
      </c>
      <c r="K85" s="5">
        <f t="shared" si="24"/>
        <v>354814.68</v>
      </c>
      <c r="L85" s="5">
        <f t="shared" si="24"/>
        <v>215596.44</v>
      </c>
      <c r="M85" s="5">
        <f t="shared" si="24"/>
        <v>215596.44</v>
      </c>
      <c r="N85" s="5">
        <f t="shared" si="24"/>
        <v>215596.44</v>
      </c>
      <c r="O85" s="5">
        <f t="shared" si="24"/>
        <v>215596.44</v>
      </c>
      <c r="P85" s="5">
        <f t="shared" si="24"/>
        <v>201538.32</v>
      </c>
      <c r="Q85" s="5">
        <f t="shared" si="24"/>
        <v>187480.2</v>
      </c>
      <c r="R85" s="5">
        <f t="shared" si="24"/>
        <v>187480.2</v>
      </c>
      <c r="S85" s="5">
        <f t="shared" si="24"/>
        <v>187480.2</v>
      </c>
      <c r="T85" s="5">
        <f t="shared" si="24"/>
        <v>93740.1</v>
      </c>
      <c r="U85" s="5">
        <f t="shared" si="24"/>
        <v>0</v>
      </c>
      <c r="V85" s="5">
        <f t="shared" si="24"/>
        <v>0</v>
      </c>
      <c r="W85" s="5">
        <f t="shared" si="24"/>
        <v>0</v>
      </c>
      <c r="X85" s="5">
        <f t="shared" si="24"/>
        <v>0</v>
      </c>
    </row>
    <row r="86" spans="1:24" x14ac:dyDescent="0.25">
      <c r="E86" s="4"/>
    </row>
    <row r="87" spans="1:24" x14ac:dyDescent="0.25">
      <c r="A87" s="3" t="s">
        <v>12</v>
      </c>
      <c r="C87" t="s">
        <v>103</v>
      </c>
    </row>
    <row r="88" spans="1:24" x14ac:dyDescent="0.25">
      <c r="B88" t="s">
        <v>9</v>
      </c>
      <c r="E88" s="4"/>
      <c r="F88" s="4">
        <f t="shared" ref="F88:X88" si="25">+F51*F62*F72</f>
        <v>0</v>
      </c>
      <c r="G88" s="4">
        <f t="shared" si="25"/>
        <v>0</v>
      </c>
      <c r="H88" s="4">
        <f t="shared" si="25"/>
        <v>0</v>
      </c>
      <c r="I88" s="4">
        <f t="shared" si="25"/>
        <v>0</v>
      </c>
      <c r="J88" s="4">
        <f t="shared" si="25"/>
        <v>0</v>
      </c>
      <c r="K88" s="4">
        <f t="shared" si="25"/>
        <v>0</v>
      </c>
      <c r="L88" s="4">
        <f t="shared" si="25"/>
        <v>0</v>
      </c>
      <c r="M88" s="4">
        <f t="shared" si="25"/>
        <v>0</v>
      </c>
      <c r="N88" s="4">
        <f t="shared" si="25"/>
        <v>0</v>
      </c>
      <c r="O88" s="4">
        <f t="shared" si="25"/>
        <v>0</v>
      </c>
      <c r="P88" s="4">
        <f t="shared" si="25"/>
        <v>0</v>
      </c>
      <c r="Q88" s="4">
        <f t="shared" si="25"/>
        <v>0</v>
      </c>
      <c r="R88" s="4">
        <f t="shared" si="25"/>
        <v>0</v>
      </c>
      <c r="S88" s="4">
        <f t="shared" si="25"/>
        <v>0</v>
      </c>
      <c r="T88" s="4">
        <f t="shared" si="25"/>
        <v>0</v>
      </c>
      <c r="U88" s="4">
        <f t="shared" si="25"/>
        <v>0</v>
      </c>
      <c r="V88" s="4">
        <f t="shared" si="25"/>
        <v>0</v>
      </c>
      <c r="W88" s="4">
        <f t="shared" si="25"/>
        <v>0</v>
      </c>
      <c r="X88" s="4">
        <f t="shared" si="25"/>
        <v>0</v>
      </c>
    </row>
    <row r="89" spans="1:24" x14ac:dyDescent="0.25">
      <c r="B89" t="s">
        <v>29</v>
      </c>
      <c r="E89" s="4"/>
      <c r="F89" s="4">
        <f t="shared" ref="F89:X89" si="26">+F52*F63*F72</f>
        <v>0</v>
      </c>
      <c r="G89" s="4">
        <f t="shared" si="26"/>
        <v>0</v>
      </c>
      <c r="H89" s="4">
        <f t="shared" si="26"/>
        <v>0</v>
      </c>
      <c r="I89" s="4">
        <f t="shared" si="26"/>
        <v>0</v>
      </c>
      <c r="J89" s="4">
        <f t="shared" si="26"/>
        <v>0</v>
      </c>
      <c r="K89" s="4">
        <f t="shared" si="26"/>
        <v>0</v>
      </c>
      <c r="L89" s="4">
        <f t="shared" si="26"/>
        <v>0</v>
      </c>
      <c r="M89" s="4">
        <f t="shared" si="26"/>
        <v>0</v>
      </c>
      <c r="N89" s="4">
        <f t="shared" si="26"/>
        <v>0</v>
      </c>
      <c r="O89" s="4">
        <f t="shared" si="26"/>
        <v>0</v>
      </c>
      <c r="P89" s="4">
        <f t="shared" si="26"/>
        <v>0</v>
      </c>
      <c r="Q89" s="4">
        <f t="shared" si="26"/>
        <v>0</v>
      </c>
      <c r="R89" s="4">
        <f t="shared" si="26"/>
        <v>0</v>
      </c>
      <c r="S89" s="4">
        <f t="shared" si="26"/>
        <v>0</v>
      </c>
      <c r="T89" s="4">
        <f t="shared" si="26"/>
        <v>0</v>
      </c>
      <c r="U89" s="4">
        <f t="shared" si="26"/>
        <v>0</v>
      </c>
      <c r="V89" s="4">
        <f t="shared" si="26"/>
        <v>0</v>
      </c>
      <c r="W89" s="4">
        <f t="shared" si="26"/>
        <v>0</v>
      </c>
      <c r="X89" s="4">
        <f t="shared" si="26"/>
        <v>0</v>
      </c>
    </row>
    <row r="90" spans="1:24" x14ac:dyDescent="0.25">
      <c r="B90" t="s">
        <v>1</v>
      </c>
      <c r="E90" s="4"/>
      <c r="F90" s="4">
        <f t="shared" ref="F90:X90" si="27">+F53*F65*F72</f>
        <v>0</v>
      </c>
      <c r="G90" s="4">
        <f t="shared" si="27"/>
        <v>0</v>
      </c>
      <c r="H90" s="4">
        <f t="shared" si="27"/>
        <v>0</v>
      </c>
      <c r="I90" s="4">
        <f t="shared" si="27"/>
        <v>0</v>
      </c>
      <c r="J90" s="4">
        <f t="shared" si="27"/>
        <v>0</v>
      </c>
      <c r="K90" s="4">
        <f t="shared" si="27"/>
        <v>0</v>
      </c>
      <c r="L90" s="4">
        <f t="shared" si="27"/>
        <v>0</v>
      </c>
      <c r="M90" s="4">
        <f t="shared" si="27"/>
        <v>0</v>
      </c>
      <c r="N90" s="4">
        <f t="shared" si="27"/>
        <v>0</v>
      </c>
      <c r="O90" s="4">
        <f t="shared" si="27"/>
        <v>0</v>
      </c>
      <c r="P90" s="4">
        <f t="shared" si="27"/>
        <v>0</v>
      </c>
      <c r="Q90" s="4">
        <f t="shared" si="27"/>
        <v>0</v>
      </c>
      <c r="R90" s="4">
        <f t="shared" si="27"/>
        <v>0</v>
      </c>
      <c r="S90" s="4">
        <f t="shared" si="27"/>
        <v>0</v>
      </c>
      <c r="T90" s="4">
        <f t="shared" si="27"/>
        <v>0</v>
      </c>
      <c r="U90" s="4">
        <f t="shared" si="27"/>
        <v>0</v>
      </c>
      <c r="V90" s="4">
        <f t="shared" si="27"/>
        <v>0</v>
      </c>
      <c r="W90" s="4">
        <f t="shared" si="27"/>
        <v>0</v>
      </c>
      <c r="X90" s="4">
        <f t="shared" si="27"/>
        <v>0</v>
      </c>
    </row>
    <row r="91" spans="1:24" x14ac:dyDescent="0.25">
      <c r="B91" t="s">
        <v>8</v>
      </c>
      <c r="E91" s="4"/>
      <c r="F91" s="4">
        <f t="shared" ref="F91:X91" si="28">+F54*F72*F66</f>
        <v>0</v>
      </c>
      <c r="G91" s="4">
        <f t="shared" si="28"/>
        <v>0</v>
      </c>
      <c r="H91" s="4">
        <f t="shared" si="28"/>
        <v>0</v>
      </c>
      <c r="I91" s="4">
        <f t="shared" si="28"/>
        <v>0</v>
      </c>
      <c r="J91" s="4">
        <f t="shared" si="28"/>
        <v>0</v>
      </c>
      <c r="K91" s="4">
        <f t="shared" si="28"/>
        <v>0</v>
      </c>
      <c r="L91" s="4">
        <f t="shared" si="28"/>
        <v>0</v>
      </c>
      <c r="M91" s="4">
        <f t="shared" si="28"/>
        <v>0</v>
      </c>
      <c r="N91" s="4">
        <f t="shared" si="28"/>
        <v>0</v>
      </c>
      <c r="O91" s="4">
        <f t="shared" si="28"/>
        <v>0</v>
      </c>
      <c r="P91" s="4">
        <f t="shared" si="28"/>
        <v>0</v>
      </c>
      <c r="Q91" s="4">
        <f t="shared" si="28"/>
        <v>0</v>
      </c>
      <c r="R91" s="4">
        <f t="shared" si="28"/>
        <v>0</v>
      </c>
      <c r="S91" s="4">
        <f t="shared" si="28"/>
        <v>0</v>
      </c>
      <c r="T91" s="4">
        <f t="shared" si="28"/>
        <v>0</v>
      </c>
      <c r="U91" s="4">
        <f t="shared" si="28"/>
        <v>0</v>
      </c>
      <c r="V91" s="4">
        <f t="shared" si="28"/>
        <v>0</v>
      </c>
      <c r="W91" s="4">
        <f t="shared" si="28"/>
        <v>0</v>
      </c>
      <c r="X91" s="4">
        <f t="shared" si="28"/>
        <v>0</v>
      </c>
    </row>
    <row r="92" spans="1:24" x14ac:dyDescent="0.25">
      <c r="C92" s="3" t="s">
        <v>101</v>
      </c>
      <c r="E92" s="6"/>
      <c r="F92" s="6">
        <f t="shared" ref="F92:X92" si="29">SUM(F88:F91)</f>
        <v>0</v>
      </c>
      <c r="G92" s="6">
        <f t="shared" si="29"/>
        <v>0</v>
      </c>
      <c r="H92" s="6">
        <f t="shared" si="29"/>
        <v>0</v>
      </c>
      <c r="I92" s="6">
        <f t="shared" si="29"/>
        <v>0</v>
      </c>
      <c r="J92" s="6">
        <f t="shared" si="29"/>
        <v>0</v>
      </c>
      <c r="K92" s="6">
        <f t="shared" si="29"/>
        <v>0</v>
      </c>
      <c r="L92" s="6">
        <f t="shared" si="29"/>
        <v>0</v>
      </c>
      <c r="M92" s="6">
        <f t="shared" si="29"/>
        <v>0</v>
      </c>
      <c r="N92" s="6">
        <f t="shared" si="29"/>
        <v>0</v>
      </c>
      <c r="O92" s="6">
        <f t="shared" si="29"/>
        <v>0</v>
      </c>
      <c r="P92" s="6">
        <f t="shared" si="29"/>
        <v>0</v>
      </c>
      <c r="Q92" s="6">
        <f t="shared" si="29"/>
        <v>0</v>
      </c>
      <c r="R92" s="6">
        <f t="shared" si="29"/>
        <v>0</v>
      </c>
      <c r="S92" s="6">
        <f t="shared" si="29"/>
        <v>0</v>
      </c>
      <c r="T92" s="6">
        <f t="shared" si="29"/>
        <v>0</v>
      </c>
      <c r="U92" s="6">
        <f t="shared" si="29"/>
        <v>0</v>
      </c>
      <c r="V92" s="6">
        <f t="shared" si="29"/>
        <v>0</v>
      </c>
      <c r="W92" s="6">
        <f t="shared" si="29"/>
        <v>0</v>
      </c>
      <c r="X92" s="6">
        <f t="shared" si="29"/>
        <v>0</v>
      </c>
    </row>
    <row r="95" spans="1:24" ht="15.75" thickBot="1" x14ac:dyDescent="0.3">
      <c r="B95" t="s">
        <v>20</v>
      </c>
      <c r="C95" s="3" t="s">
        <v>110</v>
      </c>
      <c r="E95" s="7"/>
      <c r="F95" s="7">
        <f t="shared" ref="F95:X95" si="30">+F85+F92</f>
        <v>746870.24800000002</v>
      </c>
      <c r="G95" s="7">
        <f t="shared" si="30"/>
        <v>587946.32799999998</v>
      </c>
      <c r="H95" s="7">
        <f t="shared" si="30"/>
        <v>354814.68</v>
      </c>
      <c r="I95" s="7">
        <f t="shared" si="30"/>
        <v>354814.68</v>
      </c>
      <c r="J95" s="7">
        <f t="shared" si="30"/>
        <v>354814.68</v>
      </c>
      <c r="K95" s="7">
        <f t="shared" si="30"/>
        <v>354814.68</v>
      </c>
      <c r="L95" s="7">
        <f t="shared" si="30"/>
        <v>215596.44</v>
      </c>
      <c r="M95" s="7">
        <f t="shared" si="30"/>
        <v>215596.44</v>
      </c>
      <c r="N95" s="7">
        <f t="shared" si="30"/>
        <v>215596.44</v>
      </c>
      <c r="O95" s="7">
        <f t="shared" si="30"/>
        <v>215596.44</v>
      </c>
      <c r="P95" s="7">
        <f t="shared" si="30"/>
        <v>201538.32</v>
      </c>
      <c r="Q95" s="7">
        <f t="shared" si="30"/>
        <v>187480.2</v>
      </c>
      <c r="R95" s="7">
        <f t="shared" si="30"/>
        <v>187480.2</v>
      </c>
      <c r="S95" s="7">
        <f t="shared" si="30"/>
        <v>187480.2</v>
      </c>
      <c r="T95" s="7">
        <f t="shared" si="30"/>
        <v>93740.1</v>
      </c>
      <c r="U95" s="7">
        <f t="shared" si="30"/>
        <v>0</v>
      </c>
      <c r="V95" s="7">
        <f t="shared" si="30"/>
        <v>0</v>
      </c>
      <c r="W95" s="7">
        <f t="shared" si="30"/>
        <v>0</v>
      </c>
      <c r="X95" s="7">
        <f t="shared" si="30"/>
        <v>0</v>
      </c>
    </row>
    <row r="96" spans="1:24" ht="15.75" thickTop="1" x14ac:dyDescent="0.25"/>
    <row r="97" spans="1:24" x14ac:dyDescent="0.25">
      <c r="B97" t="s">
        <v>59</v>
      </c>
      <c r="F97" s="4"/>
      <c r="G97" s="4">
        <f t="shared" ref="G97:X97" si="31">G95-F95</f>
        <v>-158923.92000000004</v>
      </c>
      <c r="H97" s="4">
        <f t="shared" si="31"/>
        <v>-233131.64799999999</v>
      </c>
      <c r="I97" s="4">
        <f t="shared" si="31"/>
        <v>0</v>
      </c>
      <c r="J97" s="4">
        <f t="shared" si="31"/>
        <v>0</v>
      </c>
      <c r="K97" s="4">
        <f t="shared" si="31"/>
        <v>0</v>
      </c>
      <c r="L97" s="4">
        <f t="shared" si="31"/>
        <v>-139218.23999999999</v>
      </c>
      <c r="M97" s="4">
        <f t="shared" si="31"/>
        <v>0</v>
      </c>
      <c r="N97" s="4">
        <f t="shared" si="31"/>
        <v>0</v>
      </c>
      <c r="O97" s="4">
        <f t="shared" si="31"/>
        <v>0</v>
      </c>
      <c r="P97" s="4">
        <f t="shared" si="31"/>
        <v>-14058.119999999995</v>
      </c>
      <c r="Q97" s="4">
        <f t="shared" si="31"/>
        <v>-14058.119999999995</v>
      </c>
      <c r="R97" s="4">
        <f t="shared" si="31"/>
        <v>0</v>
      </c>
      <c r="S97" s="4">
        <f t="shared" si="31"/>
        <v>0</v>
      </c>
      <c r="T97" s="4">
        <f t="shared" si="31"/>
        <v>-93740.1</v>
      </c>
      <c r="U97" s="4">
        <f t="shared" si="31"/>
        <v>-93740.1</v>
      </c>
      <c r="V97" s="4">
        <f t="shared" si="31"/>
        <v>0</v>
      </c>
      <c r="W97" s="4">
        <f t="shared" si="31"/>
        <v>0</v>
      </c>
      <c r="X97" s="4">
        <f t="shared" si="31"/>
        <v>0</v>
      </c>
    </row>
    <row r="100" spans="1:24" ht="23.25" x14ac:dyDescent="0.35">
      <c r="A100" s="41" t="s">
        <v>102</v>
      </c>
    </row>
    <row r="101" spans="1:24" x14ac:dyDescent="0.25">
      <c r="A101" t="s">
        <v>104</v>
      </c>
    </row>
    <row r="102" spans="1:24" x14ac:dyDescent="0.25">
      <c r="A102" t="s">
        <v>106</v>
      </c>
    </row>
    <row r="103" spans="1:24" x14ac:dyDescent="0.25">
      <c r="A103" t="s">
        <v>105</v>
      </c>
    </row>
    <row r="106" spans="1:24" x14ac:dyDescent="0.25">
      <c r="A106" s="49" t="s">
        <v>107</v>
      </c>
      <c r="B106" s="49"/>
      <c r="C106" s="49"/>
      <c r="D106" s="49"/>
      <c r="E106" s="49"/>
      <c r="F106" s="49"/>
      <c r="G106" s="49"/>
      <c r="H106" s="49"/>
      <c r="I106" s="49"/>
      <c r="J106" s="49"/>
      <c r="K106" s="49"/>
      <c r="L106" s="49"/>
      <c r="M106" s="49"/>
      <c r="N106" s="49"/>
      <c r="O106" s="49"/>
      <c r="P106" s="49"/>
    </row>
    <row r="107" spans="1:24" x14ac:dyDescent="0.25">
      <c r="A107" s="45" t="s">
        <v>108</v>
      </c>
      <c r="B107" s="45"/>
      <c r="C107" s="45"/>
      <c r="D107" s="45"/>
      <c r="E107" s="45"/>
      <c r="F107" s="45"/>
      <c r="G107" s="45"/>
      <c r="H107" s="45"/>
      <c r="I107" s="45"/>
      <c r="J107" s="45"/>
      <c r="K107" s="45"/>
      <c r="L107" s="45"/>
      <c r="M107" s="45"/>
      <c r="N107" s="45"/>
      <c r="O107" s="45"/>
      <c r="P107" s="45"/>
    </row>
    <row r="108" spans="1:24" x14ac:dyDescent="0.25">
      <c r="A108" s="45" t="s">
        <v>109</v>
      </c>
      <c r="B108" s="45"/>
      <c r="C108" s="45"/>
      <c r="D108" s="45"/>
      <c r="E108" s="45"/>
      <c r="F108" s="45"/>
      <c r="G108" s="45"/>
      <c r="H108" s="45"/>
      <c r="I108" s="45"/>
      <c r="J108" s="45"/>
      <c r="K108" s="45"/>
      <c r="L108" s="45"/>
      <c r="M108" s="45"/>
      <c r="N108" s="45"/>
      <c r="O108" s="45"/>
      <c r="P108" s="45"/>
    </row>
  </sheetData>
  <mergeCells count="14">
    <mergeCell ref="B1:C1"/>
    <mergeCell ref="O4:T4"/>
    <mergeCell ref="V4:AB4"/>
    <mergeCell ref="AD4:AM4"/>
    <mergeCell ref="A12:F12"/>
    <mergeCell ref="AD14:AO15"/>
    <mergeCell ref="A13:C13"/>
    <mergeCell ref="A108:P108"/>
    <mergeCell ref="AB64:AC64"/>
    <mergeCell ref="C67:D67"/>
    <mergeCell ref="C69:D69"/>
    <mergeCell ref="B73:C73"/>
    <mergeCell ref="A106:P106"/>
    <mergeCell ref="A107:P107"/>
  </mergeCells>
  <dataValidations count="4">
    <dataValidation type="list" allowBlank="1" showInputMessage="1" showErrorMessage="1" promptTitle="For Reorg Bldg Aid/EPC Proj." prompt="For Reorgan Bldg Aid Projects:_x000a_R = For BLD_x000a_R10 = For BLD10_x000a_R3 = For BLD3_x000a_R4 = For BLD4_x000a_For EPC Projects:_x000a_EPC3 = BLD3 non-voter approved_x000a_EPC4 = BLD4 non-voter approved_x000a_NA = For all other projects" sqref="D16:D21 D40" xr:uid="{40EDC538-670F-4936-A105-C7B5AF99EDF9}">
      <formula1>$D$50:$D$56</formula1>
    </dataValidation>
    <dataValidation type="list" allowBlank="1" showInputMessage="1" showErrorMessage="1" promptTitle="Category of Building Aid" prompt="Select Building Aid category.  Category is listed on Prospective Project Reports" sqref="B16:B21 B40" xr:uid="{4CB9D60F-E85F-4DEF-B192-EA2CEF3411E8}">
      <formula1>$B$45:$B$48</formula1>
    </dataValidation>
    <dataValidation type="list" allowBlank="1" showInputMessage="1" showErrorMessage="1" promptTitle="For Reorg Bldg Aid/EPC Proj." prompt="For Reorgan Bldg Aid Projects:_x000a_R = For BLD_x000a_R10 = For BLD10_x000a_R3 = For BLD3_x000a_R4 = For BLD4_x000a_For EPC Projects:_x000a_EPC3 = BLD3 non-voter approved_x000a_EPC4 = BLD4 non-voter approved_x000a_NA = For all other projects" sqref="D23:D39" xr:uid="{F29F0810-0651-46B0-B34D-49D081B58098}">
      <formula1>$D$43:$D$49</formula1>
    </dataValidation>
    <dataValidation type="list" allowBlank="1" showInputMessage="1" showErrorMessage="1" promptTitle="Category of Building Aid" prompt="Select Building Aid category.  Category is listed on Prospective Project Reports" sqref="B23:B39" xr:uid="{34CB642F-01ED-430E-A04A-81F6E43B10F0}">
      <formula1>$B$40:$B$41</formula1>
    </dataValidation>
  </dataValidations>
  <hyperlinks>
    <hyperlink ref="B73" r:id="rId1" xr:uid="{0F67B90A-3E71-4E74-A7F1-95927B085583}"/>
    <hyperlink ref="B4" r:id="rId2" display="https://stateaid.nysed.gov/" xr:uid="{1967F404-7FE2-4C0E-9EF1-67B7EE70AEA9}"/>
  </hyperlinks>
  <pageMargins left="0.7" right="0.7" top="0.75" bottom="0.75" header="0.3" footer="0.3"/>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DEC6E-869B-4278-AC5B-34A069983AC5}">
  <dimension ref="A1:AT144"/>
  <sheetViews>
    <sheetView tabSelected="1" topLeftCell="A11" workbookViewId="0">
      <selection activeCell="L110" sqref="L110"/>
    </sheetView>
  </sheetViews>
  <sheetFormatPr defaultRowHeight="15" x14ac:dyDescent="0.25"/>
  <cols>
    <col min="2" max="2" width="23.42578125" customWidth="1"/>
    <col min="3" max="3" width="22.85546875" customWidth="1"/>
    <col min="4" max="4" width="14.85546875" style="8" customWidth="1"/>
    <col min="5" max="8" width="12.28515625" hidden="1" customWidth="1"/>
    <col min="9" max="26" width="12.28515625" customWidth="1"/>
    <col min="27" max="29" width="11.28515625" customWidth="1"/>
  </cols>
  <sheetData>
    <row r="1" spans="1:46" ht="35.25" customHeight="1" x14ac:dyDescent="0.45">
      <c r="A1" s="36" t="s">
        <v>75</v>
      </c>
      <c r="B1" s="50" t="s">
        <v>113</v>
      </c>
      <c r="C1" s="50"/>
      <c r="E1" s="31" t="s">
        <v>0</v>
      </c>
      <c r="F1" s="31"/>
      <c r="G1" s="32"/>
      <c r="H1" s="32"/>
      <c r="I1" s="32"/>
      <c r="J1" s="32"/>
      <c r="K1" s="32"/>
      <c r="L1" s="32"/>
    </row>
    <row r="2" spans="1:46" ht="12" customHeight="1" x14ac:dyDescent="0.25">
      <c r="E2" s="8"/>
      <c r="F2" s="8"/>
      <c r="G2" s="8"/>
      <c r="H2" s="8"/>
      <c r="I2" s="8"/>
      <c r="J2" s="8"/>
      <c r="K2" s="8"/>
      <c r="L2" s="8"/>
      <c r="M2" s="8"/>
      <c r="N2" s="8"/>
      <c r="O2" s="8"/>
      <c r="P2" s="8"/>
      <c r="Q2" s="8"/>
      <c r="R2" s="8"/>
      <c r="S2" s="8"/>
      <c r="T2" s="8"/>
      <c r="U2" s="8"/>
      <c r="V2" s="8"/>
    </row>
    <row r="3" spans="1:46" ht="16.5" customHeight="1" x14ac:dyDescent="0.3">
      <c r="A3" s="35" t="s">
        <v>80</v>
      </c>
      <c r="D3" s="25"/>
      <c r="E3" s="8"/>
      <c r="F3" s="8"/>
      <c r="G3" s="8"/>
      <c r="H3" s="8"/>
      <c r="I3" s="8"/>
      <c r="J3" s="8"/>
      <c r="K3" s="8"/>
      <c r="L3" s="8"/>
      <c r="M3" s="8"/>
      <c r="N3" s="8"/>
      <c r="O3" s="8"/>
      <c r="P3" s="8"/>
      <c r="Q3" s="8"/>
      <c r="R3" s="8"/>
      <c r="S3" s="8"/>
      <c r="T3" s="8"/>
      <c r="U3" s="8"/>
      <c r="V3" s="8"/>
    </row>
    <row r="4" spans="1:46" ht="46.5" customHeight="1" x14ac:dyDescent="0.3">
      <c r="A4" s="35" t="s">
        <v>77</v>
      </c>
      <c r="B4" s="33" t="s">
        <v>78</v>
      </c>
      <c r="D4" s="25"/>
      <c r="E4" s="8"/>
      <c r="F4" s="8"/>
      <c r="G4" s="8"/>
      <c r="H4" s="8"/>
      <c r="I4" s="8"/>
      <c r="K4" s="73" t="s">
        <v>81</v>
      </c>
      <c r="L4" s="73"/>
      <c r="M4" s="73"/>
      <c r="N4" s="73"/>
      <c r="O4" s="73"/>
      <c r="P4" s="73"/>
      <c r="Q4" s="73"/>
      <c r="R4" s="73"/>
      <c r="S4" s="8"/>
      <c r="T4" s="51" t="s">
        <v>82</v>
      </c>
      <c r="U4" s="51"/>
      <c r="V4" s="51"/>
      <c r="W4" s="51"/>
      <c r="X4" s="51"/>
      <c r="Y4" s="51"/>
      <c r="AA4" s="52" t="s">
        <v>83</v>
      </c>
      <c r="AB4" s="52"/>
      <c r="AC4" s="52"/>
      <c r="AD4" s="52"/>
      <c r="AE4" s="52"/>
      <c r="AF4" s="52"/>
      <c r="AG4" s="52"/>
      <c r="AI4" s="53" t="s">
        <v>188</v>
      </c>
      <c r="AJ4" s="53"/>
      <c r="AK4" s="53"/>
      <c r="AL4" s="53"/>
      <c r="AM4" s="53"/>
      <c r="AN4" s="53"/>
      <c r="AO4" s="53"/>
      <c r="AP4" s="53"/>
      <c r="AQ4" s="53"/>
      <c r="AR4" s="53"/>
    </row>
    <row r="5" spans="1:46" ht="28.5" customHeight="1" x14ac:dyDescent="0.3">
      <c r="A5" s="10"/>
      <c r="B5" s="37" t="s">
        <v>79</v>
      </c>
      <c r="D5" s="25"/>
      <c r="E5" s="8"/>
      <c r="F5" s="8"/>
      <c r="G5" s="8"/>
      <c r="H5" s="8"/>
      <c r="I5" s="8"/>
      <c r="J5" s="8"/>
      <c r="K5" s="8"/>
      <c r="L5" s="8"/>
      <c r="M5" s="8"/>
      <c r="N5" s="8"/>
      <c r="O5" s="8"/>
      <c r="P5" s="8"/>
      <c r="Q5" s="8"/>
      <c r="R5" s="8"/>
      <c r="S5" s="8"/>
      <c r="T5" s="8"/>
      <c r="U5" s="8"/>
      <c r="V5" s="8"/>
    </row>
    <row r="6" spans="1:46" ht="28.5" customHeight="1" x14ac:dyDescent="0.3">
      <c r="A6" s="10"/>
      <c r="D6" s="25"/>
      <c r="E6" s="8"/>
      <c r="F6" s="8"/>
      <c r="G6" s="8"/>
      <c r="H6" s="8"/>
      <c r="I6" s="8"/>
      <c r="J6" s="8"/>
      <c r="K6" s="8"/>
      <c r="L6" s="8"/>
      <c r="M6" s="8"/>
      <c r="N6" s="8"/>
      <c r="O6" s="8"/>
      <c r="P6" s="8"/>
      <c r="Q6" s="8"/>
      <c r="R6" s="8"/>
      <c r="S6" s="8"/>
      <c r="T6" s="8"/>
      <c r="U6" s="8"/>
      <c r="V6" s="8"/>
    </row>
    <row r="7" spans="1:46" ht="28.5" customHeight="1" x14ac:dyDescent="0.3">
      <c r="A7" s="10"/>
      <c r="D7" s="25"/>
      <c r="E7" s="8"/>
      <c r="F7" s="8"/>
      <c r="G7" s="8"/>
      <c r="H7" s="8"/>
      <c r="I7" s="8"/>
      <c r="J7" s="8"/>
      <c r="K7" s="8"/>
      <c r="L7" s="8"/>
      <c r="M7" s="8"/>
      <c r="N7" s="8"/>
      <c r="O7" s="8"/>
      <c r="P7" s="8"/>
      <c r="Q7" s="8"/>
      <c r="R7" s="8"/>
      <c r="S7" s="8"/>
      <c r="T7" s="8"/>
      <c r="U7" s="8"/>
      <c r="V7" s="8"/>
    </row>
    <row r="8" spans="1:46" ht="28.5" customHeight="1" x14ac:dyDescent="0.3">
      <c r="A8" s="10"/>
      <c r="B8" t="s">
        <v>190</v>
      </c>
      <c r="D8" s="25"/>
      <c r="E8" s="8"/>
      <c r="F8" s="8"/>
      <c r="G8" s="8"/>
      <c r="H8" s="8"/>
      <c r="I8" s="8"/>
      <c r="J8" s="8"/>
      <c r="K8" s="8"/>
      <c r="L8" s="8"/>
      <c r="M8" s="8"/>
      <c r="N8" s="8"/>
      <c r="O8" s="8"/>
      <c r="P8" s="8"/>
      <c r="Q8" s="8"/>
      <c r="R8" s="8"/>
      <c r="S8" s="8"/>
      <c r="T8" s="8"/>
      <c r="U8" s="8"/>
      <c r="V8" s="8"/>
    </row>
    <row r="9" spans="1:46" ht="28.5" customHeight="1" x14ac:dyDescent="0.3">
      <c r="A9" s="10"/>
      <c r="D9" s="25"/>
      <c r="E9" s="8"/>
      <c r="F9" s="8"/>
      <c r="G9" s="8"/>
      <c r="H9" s="8"/>
      <c r="I9" s="8"/>
      <c r="J9" s="8"/>
      <c r="K9" s="8"/>
      <c r="L9" s="8"/>
      <c r="M9" s="8"/>
      <c r="N9" s="8"/>
      <c r="O9" s="8"/>
      <c r="P9" s="8"/>
      <c r="Q9" s="8"/>
      <c r="R9" s="8"/>
      <c r="S9" s="8"/>
      <c r="T9" s="8"/>
      <c r="U9" s="8"/>
      <c r="V9" s="8"/>
    </row>
    <row r="10" spans="1:46" ht="28.5" customHeight="1" x14ac:dyDescent="0.3">
      <c r="A10" s="10"/>
      <c r="D10" s="25"/>
      <c r="E10" s="8"/>
      <c r="F10" s="8"/>
      <c r="G10" s="8"/>
      <c r="H10" s="8"/>
      <c r="I10" s="8"/>
      <c r="J10" s="8"/>
      <c r="K10" s="8"/>
      <c r="L10" s="8"/>
      <c r="M10" s="8"/>
      <c r="N10" s="8"/>
      <c r="O10" s="8"/>
      <c r="P10" s="8"/>
      <c r="Q10" s="8"/>
      <c r="R10" s="8"/>
      <c r="S10" s="8"/>
      <c r="T10" s="8"/>
      <c r="U10" s="8"/>
      <c r="V10" s="8"/>
    </row>
    <row r="11" spans="1:46" ht="84.75" customHeight="1" x14ac:dyDescent="0.3">
      <c r="A11" s="10"/>
      <c r="D11" s="25"/>
      <c r="E11" s="8"/>
      <c r="F11" s="8"/>
      <c r="G11" s="8"/>
      <c r="H11" s="8"/>
      <c r="I11" s="8"/>
      <c r="J11" s="8"/>
      <c r="K11" s="8"/>
      <c r="L11" s="8"/>
      <c r="M11" s="8"/>
      <c r="N11" s="8"/>
      <c r="O11" s="8"/>
      <c r="P11" s="8"/>
      <c r="Q11" s="8"/>
      <c r="R11" s="8"/>
      <c r="S11" s="8"/>
      <c r="T11" s="8"/>
      <c r="U11" s="8"/>
      <c r="V11" s="8"/>
    </row>
    <row r="12" spans="1:46" ht="41.25" customHeight="1" x14ac:dyDescent="0.3">
      <c r="A12" s="54" t="s">
        <v>111</v>
      </c>
      <c r="B12" s="54"/>
      <c r="C12" s="54"/>
      <c r="D12" s="54"/>
      <c r="E12" s="54"/>
      <c r="F12" s="54"/>
      <c r="G12" s="54"/>
      <c r="H12" s="43"/>
      <c r="I12" s="43"/>
      <c r="J12" s="8"/>
      <c r="K12" s="8"/>
      <c r="L12" s="8"/>
      <c r="M12" s="8"/>
      <c r="N12" s="8"/>
      <c r="O12" s="8"/>
      <c r="P12" s="8"/>
      <c r="Q12" s="8"/>
      <c r="R12" s="8"/>
      <c r="S12" s="8"/>
      <c r="T12" s="8"/>
      <c r="U12" s="8"/>
      <c r="V12" s="8"/>
      <c r="AI12" s="55" t="s">
        <v>112</v>
      </c>
      <c r="AJ12" s="55"/>
      <c r="AK12" s="55"/>
      <c r="AL12" s="55"/>
      <c r="AM12" s="55"/>
      <c r="AN12" s="55"/>
      <c r="AO12" s="55"/>
      <c r="AP12" s="55"/>
      <c r="AQ12" s="55"/>
      <c r="AR12" s="55"/>
      <c r="AS12" s="55"/>
      <c r="AT12" s="55"/>
    </row>
    <row r="13" spans="1:46" ht="84" customHeight="1" x14ac:dyDescent="0.25">
      <c r="A13" s="56" t="s">
        <v>192</v>
      </c>
      <c r="B13" s="56"/>
      <c r="C13" s="56"/>
      <c r="D13" s="25"/>
      <c r="E13" s="8"/>
      <c r="F13" s="8"/>
      <c r="G13" s="8"/>
      <c r="H13" s="8"/>
      <c r="I13" s="8"/>
      <c r="J13" s="8"/>
      <c r="K13" s="75" t="s">
        <v>195</v>
      </c>
      <c r="L13" s="75"/>
      <c r="M13" s="75"/>
      <c r="N13" s="75"/>
      <c r="O13" s="75"/>
      <c r="P13" s="75"/>
      <c r="Q13" s="75"/>
      <c r="R13" s="75"/>
      <c r="S13" s="8"/>
      <c r="T13" s="8"/>
      <c r="U13" s="8"/>
      <c r="V13" s="8"/>
      <c r="AI13" s="55"/>
      <c r="AJ13" s="55"/>
      <c r="AK13" s="55"/>
      <c r="AL13" s="55"/>
      <c r="AM13" s="55"/>
      <c r="AN13" s="55"/>
      <c r="AO13" s="55"/>
      <c r="AP13" s="55"/>
      <c r="AQ13" s="55"/>
      <c r="AR13" s="55"/>
      <c r="AS13" s="55"/>
      <c r="AT13" s="55"/>
    </row>
    <row r="14" spans="1:46" ht="62.25" customHeight="1" x14ac:dyDescent="0.25">
      <c r="A14" t="s">
        <v>67</v>
      </c>
      <c r="B14" t="s">
        <v>68</v>
      </c>
      <c r="C14" t="s">
        <v>25</v>
      </c>
      <c r="D14" s="40" t="s">
        <v>56</v>
      </c>
      <c r="E14" s="9"/>
      <c r="F14" s="42"/>
      <c r="G14" s="9" t="s">
        <v>2</v>
      </c>
      <c r="H14" s="42" t="s">
        <v>144</v>
      </c>
      <c r="I14" s="42" t="s">
        <v>145</v>
      </c>
      <c r="J14" s="9" t="s">
        <v>3</v>
      </c>
      <c r="K14" s="9"/>
      <c r="L14" s="9"/>
      <c r="M14" s="9" t="s">
        <v>4</v>
      </c>
      <c r="N14" s="9" t="s">
        <v>5</v>
      </c>
      <c r="O14" s="9" t="s">
        <v>6</v>
      </c>
      <c r="P14" s="9" t="s">
        <v>7</v>
      </c>
      <c r="Q14" s="11" t="s">
        <v>28</v>
      </c>
      <c r="R14" s="11" t="s">
        <v>30</v>
      </c>
      <c r="S14" s="11" t="s">
        <v>31</v>
      </c>
      <c r="T14" s="11" t="s">
        <v>32</v>
      </c>
      <c r="U14" s="11" t="s">
        <v>33</v>
      </c>
      <c r="V14" s="11" t="s">
        <v>42</v>
      </c>
      <c r="W14" s="11" t="s">
        <v>43</v>
      </c>
      <c r="X14" s="11" t="s">
        <v>45</v>
      </c>
      <c r="Y14" s="11" t="s">
        <v>47</v>
      </c>
      <c r="Z14" s="11" t="s">
        <v>48</v>
      </c>
      <c r="AA14" s="11" t="s">
        <v>49</v>
      </c>
      <c r="AB14" s="11" t="s">
        <v>61</v>
      </c>
      <c r="AC14" s="11" t="s">
        <v>124</v>
      </c>
    </row>
    <row r="15" spans="1:46" ht="31.5" customHeight="1" x14ac:dyDescent="0.35">
      <c r="A15" s="41" t="s">
        <v>84</v>
      </c>
      <c r="D15" s="25"/>
      <c r="E15" s="9"/>
      <c r="F15" s="9"/>
      <c r="G15" s="9"/>
      <c r="H15" s="9"/>
      <c r="I15" s="9"/>
      <c r="J15" s="9"/>
      <c r="K15" s="9"/>
      <c r="L15" s="9"/>
      <c r="M15" s="9"/>
      <c r="N15" s="9"/>
      <c r="O15" s="9"/>
      <c r="P15" s="9"/>
      <c r="Q15" s="9"/>
      <c r="R15" s="11"/>
      <c r="S15" s="11"/>
      <c r="T15" s="11"/>
      <c r="U15" s="11"/>
      <c r="V15" s="11"/>
      <c r="W15" s="11"/>
      <c r="X15" s="11"/>
      <c r="Y15" s="11"/>
      <c r="Z15" s="11"/>
      <c r="AA15" s="11"/>
      <c r="AB15" s="11"/>
      <c r="AC15" s="11"/>
    </row>
    <row r="16" spans="1:46" ht="15.75" customHeight="1" x14ac:dyDescent="0.25">
      <c r="A16" s="21" t="s">
        <v>86</v>
      </c>
      <c r="B16" s="21" t="s">
        <v>1</v>
      </c>
      <c r="C16" s="21" t="s">
        <v>24</v>
      </c>
      <c r="D16" s="22" t="s">
        <v>70</v>
      </c>
      <c r="E16" s="12"/>
      <c r="F16" s="12"/>
      <c r="G16" s="19"/>
      <c r="H16" s="19"/>
      <c r="I16" s="19"/>
      <c r="J16" s="19"/>
      <c r="K16" s="19"/>
      <c r="L16" s="19"/>
      <c r="M16" s="19"/>
      <c r="N16" s="19"/>
      <c r="O16" s="19"/>
      <c r="P16" s="19"/>
      <c r="Q16" s="19"/>
      <c r="R16" s="19"/>
      <c r="S16" s="19"/>
      <c r="T16" s="19"/>
      <c r="U16" s="19"/>
      <c r="V16" s="19"/>
      <c r="W16" s="19"/>
      <c r="X16" s="21"/>
      <c r="Y16" s="21"/>
      <c r="Z16" s="21"/>
      <c r="AA16" s="21"/>
      <c r="AB16" s="21"/>
      <c r="AC16" s="21"/>
    </row>
    <row r="17" spans="1:29" ht="15.75" customHeight="1" x14ac:dyDescent="0.25">
      <c r="A17" s="21" t="s">
        <v>85</v>
      </c>
      <c r="B17" s="21" t="s">
        <v>8</v>
      </c>
      <c r="C17" s="21" t="s">
        <v>24</v>
      </c>
      <c r="D17" s="22" t="s">
        <v>70</v>
      </c>
      <c r="E17" s="12"/>
      <c r="F17" s="12"/>
      <c r="G17" s="19"/>
      <c r="H17" s="19"/>
      <c r="I17" s="19"/>
      <c r="J17" s="19">
        <v>39076</v>
      </c>
      <c r="K17" s="19"/>
      <c r="L17" s="19"/>
      <c r="M17" s="19">
        <v>39076</v>
      </c>
      <c r="N17" s="19">
        <v>39076</v>
      </c>
      <c r="O17" s="19">
        <v>39076</v>
      </c>
      <c r="P17" s="19">
        <v>39076</v>
      </c>
      <c r="Q17" s="19">
        <v>39076</v>
      </c>
      <c r="R17" s="19">
        <v>39076</v>
      </c>
      <c r="S17" s="19">
        <v>39076</v>
      </c>
      <c r="T17" s="19">
        <v>39076</v>
      </c>
      <c r="U17" s="19">
        <v>39076</v>
      </c>
      <c r="V17" s="19"/>
      <c r="W17" s="19"/>
      <c r="X17" s="21"/>
      <c r="Y17" s="21"/>
      <c r="Z17" s="21"/>
      <c r="AA17" s="21"/>
      <c r="AB17" s="21"/>
      <c r="AC17" s="21"/>
    </row>
    <row r="18" spans="1:29" ht="15.75" customHeight="1" x14ac:dyDescent="0.25">
      <c r="A18" s="21" t="s">
        <v>36</v>
      </c>
      <c r="B18" s="21" t="s">
        <v>29</v>
      </c>
      <c r="C18" s="21" t="s">
        <v>87</v>
      </c>
      <c r="D18" s="22" t="s">
        <v>70</v>
      </c>
      <c r="E18" s="12"/>
      <c r="F18" s="12"/>
      <c r="G18" s="19"/>
      <c r="H18" s="19"/>
      <c r="I18" s="19"/>
      <c r="J18" s="19">
        <v>452445</v>
      </c>
      <c r="K18" s="19"/>
      <c r="L18" s="19"/>
      <c r="M18" s="19">
        <v>452445</v>
      </c>
      <c r="N18" s="19">
        <v>452445</v>
      </c>
      <c r="O18" s="19">
        <v>452445</v>
      </c>
      <c r="P18" s="19">
        <v>452445</v>
      </c>
      <c r="Q18" s="19">
        <v>452445</v>
      </c>
      <c r="R18" s="19">
        <f>452445/2</f>
        <v>226222.5</v>
      </c>
      <c r="S18" s="19"/>
      <c r="T18" s="19"/>
      <c r="U18" s="19"/>
      <c r="V18" s="19"/>
      <c r="W18" s="19"/>
      <c r="X18" s="21"/>
      <c r="Y18" s="21"/>
      <c r="Z18" s="21"/>
      <c r="AA18" s="21"/>
      <c r="AB18" s="21"/>
      <c r="AC18" s="21"/>
    </row>
    <row r="19" spans="1:29" ht="15.75" customHeight="1" x14ac:dyDescent="0.25">
      <c r="A19" s="21" t="s">
        <v>88</v>
      </c>
      <c r="B19" s="21" t="s">
        <v>29</v>
      </c>
      <c r="C19" s="21" t="s">
        <v>23</v>
      </c>
      <c r="D19" s="22" t="s">
        <v>70</v>
      </c>
      <c r="E19" s="12"/>
      <c r="F19" s="12"/>
      <c r="G19" s="19"/>
      <c r="H19" s="19"/>
      <c r="I19" s="19"/>
      <c r="J19" s="19"/>
      <c r="K19" s="19"/>
      <c r="L19" s="19"/>
      <c r="M19" s="19"/>
      <c r="N19" s="19"/>
      <c r="O19" s="19"/>
      <c r="P19" s="19"/>
      <c r="Q19" s="19"/>
      <c r="R19" s="19"/>
      <c r="S19" s="19"/>
      <c r="T19" s="19"/>
      <c r="U19" s="19"/>
      <c r="V19" s="19"/>
      <c r="W19" s="19"/>
      <c r="X19" s="21"/>
      <c r="Y19" s="21"/>
      <c r="Z19" s="21"/>
      <c r="AA19" s="21"/>
      <c r="AB19" s="21"/>
      <c r="AC19" s="21"/>
    </row>
    <row r="20" spans="1:29" ht="17.25" customHeight="1" x14ac:dyDescent="0.25">
      <c r="A20" s="21"/>
      <c r="B20" s="21"/>
      <c r="C20" s="21"/>
      <c r="D20" s="22"/>
      <c r="E20" s="12"/>
      <c r="F20" s="12"/>
      <c r="G20" s="19"/>
      <c r="H20" s="19"/>
      <c r="I20" s="19"/>
      <c r="J20" s="19"/>
      <c r="K20" s="19"/>
      <c r="L20" s="19"/>
      <c r="M20" s="19"/>
      <c r="N20" s="19"/>
      <c r="O20" s="19"/>
      <c r="P20" s="19"/>
      <c r="Q20" s="19"/>
      <c r="R20" s="19"/>
      <c r="S20" s="19"/>
      <c r="T20" s="19"/>
      <c r="U20" s="19"/>
      <c r="V20" s="19"/>
      <c r="W20" s="19"/>
      <c r="X20" s="21"/>
      <c r="Y20" s="21"/>
      <c r="Z20" s="21"/>
      <c r="AA20" s="21"/>
      <c r="AB20" s="21"/>
      <c r="AC20" s="21"/>
    </row>
    <row r="21" spans="1:29" ht="20.25" customHeight="1" x14ac:dyDescent="0.35">
      <c r="A21" s="41" t="s">
        <v>89</v>
      </c>
      <c r="B21" s="41"/>
      <c r="E21" s="12"/>
      <c r="F21" s="12"/>
      <c r="G21" s="12"/>
      <c r="H21" s="12"/>
      <c r="I21" s="12"/>
      <c r="J21" s="12"/>
      <c r="K21" s="12"/>
      <c r="L21" s="12"/>
      <c r="M21" s="12"/>
      <c r="N21" s="12"/>
      <c r="O21" s="12"/>
      <c r="P21" s="12"/>
      <c r="Q21" s="12"/>
      <c r="R21" s="12"/>
      <c r="S21" s="12"/>
      <c r="T21" s="12"/>
      <c r="U21" s="12"/>
      <c r="V21" s="12"/>
      <c r="W21" s="12"/>
    </row>
    <row r="22" spans="1:29" ht="66" customHeight="1" x14ac:dyDescent="0.25">
      <c r="A22" t="s">
        <v>67</v>
      </c>
      <c r="B22" t="s">
        <v>68</v>
      </c>
      <c r="C22" t="s">
        <v>25</v>
      </c>
      <c r="D22" s="25" t="s">
        <v>56</v>
      </c>
      <c r="E22" s="65"/>
      <c r="F22" s="66"/>
      <c r="G22" s="9"/>
      <c r="H22" s="42"/>
      <c r="I22" s="42"/>
      <c r="J22" s="9" t="str">
        <f t="shared" ref="G22:AC22" si="0">+J14</f>
        <v>24/25</v>
      </c>
      <c r="K22" s="74" t="s">
        <v>193</v>
      </c>
      <c r="L22" s="42" t="s">
        <v>191</v>
      </c>
      <c r="M22" s="9" t="str">
        <f t="shared" si="0"/>
        <v>25/26</v>
      </c>
      <c r="N22" s="9" t="str">
        <f t="shared" si="0"/>
        <v>26/27</v>
      </c>
      <c r="O22" s="9" t="str">
        <f t="shared" si="0"/>
        <v>27/28</v>
      </c>
      <c r="P22" s="9" t="str">
        <f t="shared" si="0"/>
        <v>28/29</v>
      </c>
      <c r="Q22" s="9" t="str">
        <f t="shared" si="0"/>
        <v>29/30</v>
      </c>
      <c r="R22" s="9" t="str">
        <f t="shared" si="0"/>
        <v>30/31</v>
      </c>
      <c r="S22" s="9" t="str">
        <f t="shared" si="0"/>
        <v>31/32</v>
      </c>
      <c r="T22" s="9" t="str">
        <f t="shared" si="0"/>
        <v>32/33</v>
      </c>
      <c r="U22" s="9" t="str">
        <f t="shared" si="0"/>
        <v>33/34</v>
      </c>
      <c r="V22" s="9" t="str">
        <f t="shared" si="0"/>
        <v>34/35</v>
      </c>
      <c r="W22" s="9" t="str">
        <f t="shared" si="0"/>
        <v>35/36</v>
      </c>
      <c r="X22" s="9" t="str">
        <f t="shared" si="0"/>
        <v>36/37</v>
      </c>
      <c r="Y22" s="9" t="str">
        <f t="shared" si="0"/>
        <v>37/38</v>
      </c>
      <c r="Z22" s="9" t="str">
        <f t="shared" si="0"/>
        <v>38/39</v>
      </c>
      <c r="AA22" s="9" t="str">
        <f t="shared" si="0"/>
        <v>39/40</v>
      </c>
      <c r="AB22" s="9" t="str">
        <f t="shared" si="0"/>
        <v>40/41</v>
      </c>
      <c r="AC22" s="9" t="str">
        <f t="shared" si="0"/>
        <v>41/42</v>
      </c>
    </row>
    <row r="23" spans="1:29" ht="15.75" customHeight="1" x14ac:dyDescent="0.25">
      <c r="A23" s="21" t="s">
        <v>115</v>
      </c>
      <c r="B23" s="21" t="s">
        <v>8</v>
      </c>
      <c r="C23" s="26" t="s">
        <v>24</v>
      </c>
      <c r="D23" s="22"/>
      <c r="E23" s="12"/>
      <c r="F23" s="12"/>
      <c r="G23" s="12"/>
      <c r="H23" s="12"/>
      <c r="I23" s="12"/>
      <c r="J23" s="19">
        <v>7874</v>
      </c>
      <c r="K23" s="19"/>
      <c r="L23" s="19">
        <f>+J23</f>
        <v>7874</v>
      </c>
      <c r="M23" s="19"/>
      <c r="N23" s="19"/>
      <c r="O23" s="19"/>
      <c r="P23" s="19"/>
      <c r="Q23" s="19"/>
      <c r="R23" s="19"/>
      <c r="S23" s="19"/>
      <c r="T23" s="19"/>
      <c r="U23" s="19"/>
      <c r="V23" s="19"/>
      <c r="W23" s="19"/>
      <c r="X23" s="21"/>
      <c r="Y23" s="21"/>
      <c r="Z23" s="21"/>
      <c r="AA23" s="21"/>
      <c r="AB23" s="21"/>
      <c r="AC23" s="21"/>
    </row>
    <row r="24" spans="1:29" ht="15.75" customHeight="1" x14ac:dyDescent="0.25">
      <c r="A24" s="21" t="s">
        <v>146</v>
      </c>
      <c r="B24" s="21" t="s">
        <v>8</v>
      </c>
      <c r="C24" s="26" t="s">
        <v>24</v>
      </c>
      <c r="D24" s="22"/>
      <c r="E24" s="12"/>
      <c r="F24" s="12"/>
      <c r="G24" s="12"/>
      <c r="H24" s="12"/>
      <c r="I24" s="12"/>
      <c r="J24" s="19">
        <v>32850</v>
      </c>
      <c r="K24" s="19"/>
      <c r="L24" s="19">
        <f t="shared" ref="L24:L67" si="1">+J24</f>
        <v>32850</v>
      </c>
      <c r="M24" s="19"/>
      <c r="N24" s="19"/>
      <c r="O24" s="19"/>
      <c r="P24" s="19"/>
      <c r="Q24" s="19"/>
      <c r="R24" s="19"/>
      <c r="S24" s="19"/>
      <c r="T24" s="19"/>
      <c r="U24" s="19"/>
      <c r="V24" s="19"/>
      <c r="W24" s="19"/>
      <c r="X24" s="21"/>
      <c r="Y24" s="21"/>
      <c r="Z24" s="21"/>
      <c r="AA24" s="21"/>
      <c r="AB24" s="21"/>
      <c r="AC24" s="21"/>
    </row>
    <row r="25" spans="1:29" x14ac:dyDescent="0.25">
      <c r="A25" s="21" t="s">
        <v>116</v>
      </c>
      <c r="B25" s="21" t="s">
        <v>8</v>
      </c>
      <c r="C25" s="26" t="s">
        <v>24</v>
      </c>
      <c r="D25" s="22"/>
      <c r="E25" s="12"/>
      <c r="F25" s="12"/>
      <c r="G25" s="12"/>
      <c r="H25" s="12"/>
      <c r="I25" s="12"/>
      <c r="J25" s="19">
        <v>90176</v>
      </c>
      <c r="K25" s="19"/>
      <c r="L25" s="19">
        <f t="shared" si="1"/>
        <v>90176</v>
      </c>
      <c r="M25" s="19">
        <v>90176</v>
      </c>
      <c r="N25" s="19">
        <v>90176</v>
      </c>
      <c r="O25" s="19">
        <v>90176</v>
      </c>
      <c r="P25" s="19">
        <v>90176</v>
      </c>
      <c r="Q25" s="19">
        <v>45088</v>
      </c>
      <c r="R25" s="19"/>
      <c r="S25" s="19"/>
      <c r="T25" s="19"/>
      <c r="U25" s="19"/>
      <c r="V25" s="19"/>
      <c r="W25" s="19"/>
      <c r="X25" s="21"/>
      <c r="Y25" s="21"/>
      <c r="Z25" s="21"/>
      <c r="AA25" s="21"/>
      <c r="AB25" s="21"/>
      <c r="AC25" s="21"/>
    </row>
    <row r="26" spans="1:29" x14ac:dyDescent="0.25">
      <c r="A26" s="21" t="s">
        <v>117</v>
      </c>
      <c r="B26" s="21" t="s">
        <v>8</v>
      </c>
      <c r="C26" s="26" t="s">
        <v>24</v>
      </c>
      <c r="D26" s="22" t="s">
        <v>64</v>
      </c>
      <c r="E26" s="12"/>
      <c r="F26" s="12"/>
      <c r="G26" s="12"/>
      <c r="H26" s="12"/>
      <c r="I26" s="12"/>
      <c r="J26" s="19">
        <v>104072</v>
      </c>
      <c r="K26" s="19"/>
      <c r="L26" s="19">
        <f t="shared" si="1"/>
        <v>104072</v>
      </c>
      <c r="M26" s="19">
        <v>104072</v>
      </c>
      <c r="N26" s="19">
        <v>104072</v>
      </c>
      <c r="O26" s="19">
        <v>104072</v>
      </c>
      <c r="P26" s="19">
        <v>104072</v>
      </c>
      <c r="Q26" s="19">
        <v>104072</v>
      </c>
      <c r="R26" s="19">
        <v>104072</v>
      </c>
      <c r="S26" s="19">
        <v>104072</v>
      </c>
      <c r="T26" s="19">
        <v>52036</v>
      </c>
      <c r="U26" s="19"/>
      <c r="V26" s="19"/>
      <c r="W26" s="19"/>
      <c r="X26" s="21"/>
      <c r="Y26" s="21"/>
      <c r="Z26" s="21"/>
      <c r="AA26" s="21"/>
      <c r="AB26" s="21"/>
      <c r="AC26" s="21"/>
    </row>
    <row r="27" spans="1:29" x14ac:dyDescent="0.25">
      <c r="A27" s="21" t="s">
        <v>118</v>
      </c>
      <c r="B27" s="21" t="s">
        <v>8</v>
      </c>
      <c r="C27" s="26" t="s">
        <v>24</v>
      </c>
      <c r="D27" s="22"/>
      <c r="E27" s="12"/>
      <c r="F27" s="12"/>
      <c r="G27" s="12"/>
      <c r="H27" s="12"/>
      <c r="I27" s="12"/>
      <c r="J27" s="19">
        <v>145666</v>
      </c>
      <c r="K27" s="19"/>
      <c r="L27" s="19">
        <f t="shared" si="1"/>
        <v>145666</v>
      </c>
      <c r="M27" s="19">
        <v>145666</v>
      </c>
      <c r="N27" s="19">
        <v>145666</v>
      </c>
      <c r="O27" s="19">
        <v>145666</v>
      </c>
      <c r="P27" s="19">
        <v>145666</v>
      </c>
      <c r="Q27" s="19">
        <v>145666</v>
      </c>
      <c r="R27" s="19">
        <v>145666</v>
      </c>
      <c r="S27" s="19">
        <v>145666</v>
      </c>
      <c r="T27" s="19">
        <v>145666</v>
      </c>
      <c r="U27" s="19">
        <v>145666</v>
      </c>
      <c r="V27" s="19">
        <v>145666</v>
      </c>
      <c r="W27" s="19">
        <v>145666</v>
      </c>
      <c r="X27" s="21"/>
      <c r="Y27" s="21"/>
      <c r="Z27" s="21"/>
      <c r="AA27" s="21"/>
      <c r="AB27" s="21"/>
      <c r="AC27" s="21"/>
    </row>
    <row r="28" spans="1:29" x14ac:dyDescent="0.25">
      <c r="A28" s="21" t="s">
        <v>119</v>
      </c>
      <c r="B28" s="21" t="s">
        <v>8</v>
      </c>
      <c r="C28" s="26" t="s">
        <v>24</v>
      </c>
      <c r="D28" s="22"/>
      <c r="E28" s="12"/>
      <c r="F28" s="12"/>
      <c r="G28" s="12"/>
      <c r="H28" s="12"/>
      <c r="I28" s="12"/>
      <c r="J28" s="19"/>
      <c r="K28" s="19">
        <f>95397*2</f>
        <v>190794</v>
      </c>
      <c r="L28" s="44"/>
      <c r="M28" s="19"/>
      <c r="N28" s="19"/>
      <c r="O28" s="19"/>
      <c r="P28" s="19"/>
      <c r="Q28" s="19"/>
      <c r="R28" s="19"/>
      <c r="S28" s="19"/>
      <c r="T28" s="19"/>
      <c r="U28" s="19"/>
      <c r="V28" s="19"/>
      <c r="W28" s="19"/>
      <c r="X28" s="19"/>
      <c r="Y28" s="19"/>
      <c r="Z28" s="21"/>
      <c r="AA28" s="21"/>
      <c r="AB28" s="21"/>
      <c r="AC28" s="21"/>
    </row>
    <row r="29" spans="1:29" x14ac:dyDescent="0.25">
      <c r="A29" s="21" t="s">
        <v>120</v>
      </c>
      <c r="B29" s="21" t="s">
        <v>8</v>
      </c>
      <c r="C29" s="26" t="s">
        <v>24</v>
      </c>
      <c r="D29" s="22" t="s">
        <v>64</v>
      </c>
      <c r="E29" s="12"/>
      <c r="F29" s="12"/>
      <c r="G29" s="12"/>
      <c r="H29" s="12"/>
      <c r="I29" s="12"/>
      <c r="J29" s="19"/>
      <c r="K29" s="19">
        <f>665*2</f>
        <v>1330</v>
      </c>
      <c r="L29" s="44"/>
      <c r="M29" s="19"/>
      <c r="N29" s="19"/>
      <c r="O29" s="19"/>
      <c r="P29" s="19"/>
      <c r="Q29" s="19"/>
      <c r="R29" s="19"/>
      <c r="S29" s="19"/>
      <c r="T29" s="19"/>
      <c r="U29" s="19"/>
      <c r="V29" s="19"/>
      <c r="W29" s="19"/>
      <c r="X29" s="21"/>
      <c r="Y29" s="21"/>
      <c r="Z29" s="21"/>
      <c r="AA29" s="21"/>
      <c r="AB29" s="21"/>
      <c r="AC29" s="21"/>
    </row>
    <row r="30" spans="1:29" x14ac:dyDescent="0.25">
      <c r="A30" s="21" t="s">
        <v>147</v>
      </c>
      <c r="B30" s="21" t="s">
        <v>8</v>
      </c>
      <c r="C30" s="26" t="s">
        <v>24</v>
      </c>
      <c r="D30" s="22"/>
      <c r="E30" s="12"/>
      <c r="F30" s="12"/>
      <c r="G30" s="12"/>
      <c r="H30" s="12"/>
      <c r="I30" s="12"/>
      <c r="J30" s="19">
        <v>9886</v>
      </c>
      <c r="K30" s="19"/>
      <c r="L30" s="19">
        <f t="shared" si="1"/>
        <v>9886</v>
      </c>
      <c r="M30" s="19"/>
      <c r="N30" s="19"/>
      <c r="O30" s="19"/>
      <c r="P30" s="19"/>
      <c r="Q30" s="19"/>
      <c r="R30" s="19"/>
      <c r="S30" s="19"/>
      <c r="T30" s="19"/>
      <c r="U30" s="19"/>
      <c r="V30" s="19"/>
      <c r="W30" s="19"/>
      <c r="X30" s="21"/>
      <c r="Y30" s="21"/>
      <c r="Z30" s="21"/>
      <c r="AA30" s="21"/>
      <c r="AB30" s="21"/>
      <c r="AC30" s="21"/>
    </row>
    <row r="31" spans="1:29" x14ac:dyDescent="0.25">
      <c r="A31" s="21" t="s">
        <v>148</v>
      </c>
      <c r="B31" s="21" t="s">
        <v>8</v>
      </c>
      <c r="C31" s="26" t="s">
        <v>24</v>
      </c>
      <c r="D31" s="22"/>
      <c r="E31" s="12"/>
      <c r="F31" s="12"/>
      <c r="G31" s="12"/>
      <c r="H31" s="12"/>
      <c r="I31" s="12"/>
      <c r="J31" s="19">
        <v>15332</v>
      </c>
      <c r="K31" s="19"/>
      <c r="L31" s="19">
        <f t="shared" si="1"/>
        <v>15332</v>
      </c>
      <c r="M31" s="19"/>
      <c r="N31" s="19"/>
      <c r="O31" s="19"/>
      <c r="P31" s="19"/>
      <c r="Q31" s="19"/>
      <c r="R31" s="19"/>
      <c r="S31" s="19"/>
      <c r="T31" s="19"/>
      <c r="U31" s="19"/>
      <c r="V31" s="19"/>
      <c r="W31" s="19"/>
      <c r="X31" s="21"/>
      <c r="Y31" s="21"/>
      <c r="Z31" s="21"/>
      <c r="AA31" s="21"/>
      <c r="AB31" s="21"/>
      <c r="AC31" s="21"/>
    </row>
    <row r="32" spans="1:29" x14ac:dyDescent="0.25">
      <c r="A32" s="21" t="s">
        <v>149</v>
      </c>
      <c r="B32" s="21" t="s">
        <v>8</v>
      </c>
      <c r="C32" s="26" t="s">
        <v>24</v>
      </c>
      <c r="D32" s="22" t="s">
        <v>64</v>
      </c>
      <c r="E32" s="12"/>
      <c r="F32" s="12"/>
      <c r="G32" s="12"/>
      <c r="H32" s="12"/>
      <c r="I32" s="12"/>
      <c r="J32" s="19">
        <v>158344</v>
      </c>
      <c r="K32" s="19"/>
      <c r="L32" s="19">
        <f t="shared" si="1"/>
        <v>158344</v>
      </c>
      <c r="M32" s="19">
        <v>158344</v>
      </c>
      <c r="N32" s="19">
        <v>158344</v>
      </c>
      <c r="O32" s="19">
        <v>158344</v>
      </c>
      <c r="P32" s="19">
        <v>158344</v>
      </c>
      <c r="Q32" s="19">
        <v>158344</v>
      </c>
      <c r="R32" s="19">
        <v>158344</v>
      </c>
      <c r="S32" s="19">
        <v>158344</v>
      </c>
      <c r="T32" s="19">
        <v>79172</v>
      </c>
      <c r="U32" s="19"/>
      <c r="V32" s="19"/>
      <c r="W32" s="19"/>
      <c r="X32" s="21"/>
      <c r="Y32" s="21"/>
      <c r="Z32" s="21"/>
      <c r="AA32" s="21"/>
      <c r="AB32" s="21"/>
      <c r="AC32" s="21"/>
    </row>
    <row r="33" spans="1:29" x14ac:dyDescent="0.25">
      <c r="A33" s="21" t="s">
        <v>150</v>
      </c>
      <c r="B33" s="21" t="s">
        <v>8</v>
      </c>
      <c r="C33" s="26" t="s">
        <v>24</v>
      </c>
      <c r="D33" s="22"/>
      <c r="E33" s="12"/>
      <c r="F33" s="12"/>
      <c r="G33" s="12"/>
      <c r="H33" s="12"/>
      <c r="I33" s="12"/>
      <c r="J33" s="19">
        <v>65004</v>
      </c>
      <c r="K33" s="19"/>
      <c r="L33" s="19">
        <f t="shared" si="1"/>
        <v>65004</v>
      </c>
      <c r="M33" s="19">
        <v>65004</v>
      </c>
      <c r="N33" s="19">
        <v>65004</v>
      </c>
      <c r="O33" s="19">
        <v>65004</v>
      </c>
      <c r="P33" s="19">
        <v>65004</v>
      </c>
      <c r="Q33" s="19">
        <v>65004</v>
      </c>
      <c r="R33" s="19">
        <v>65004</v>
      </c>
      <c r="S33" s="19"/>
      <c r="T33" s="19"/>
      <c r="U33" s="19"/>
      <c r="V33" s="19"/>
      <c r="W33" s="19"/>
      <c r="X33" s="21"/>
      <c r="Y33" s="21"/>
      <c r="Z33" s="21"/>
      <c r="AA33" s="21"/>
      <c r="AB33" s="21"/>
      <c r="AC33" s="21"/>
    </row>
    <row r="34" spans="1:29" x14ac:dyDescent="0.25">
      <c r="A34" s="21" t="s">
        <v>151</v>
      </c>
      <c r="B34" s="21" t="s">
        <v>8</v>
      </c>
      <c r="C34" s="26" t="s">
        <v>24</v>
      </c>
      <c r="D34" s="22"/>
      <c r="E34" s="12"/>
      <c r="F34" s="12"/>
      <c r="G34" s="12"/>
      <c r="H34" s="12"/>
      <c r="I34" s="12"/>
      <c r="J34" s="19">
        <v>527026</v>
      </c>
      <c r="K34" s="19"/>
      <c r="L34" s="19">
        <f t="shared" si="1"/>
        <v>527026</v>
      </c>
      <c r="M34" s="19">
        <v>527026</v>
      </c>
      <c r="N34" s="19">
        <v>527026</v>
      </c>
      <c r="O34" s="19">
        <v>527026</v>
      </c>
      <c r="P34" s="19">
        <v>527026</v>
      </c>
      <c r="Q34" s="19">
        <v>527026</v>
      </c>
      <c r="R34" s="19">
        <v>527026</v>
      </c>
      <c r="S34" s="19">
        <v>527026</v>
      </c>
      <c r="T34" s="19">
        <v>263513</v>
      </c>
      <c r="U34" s="19"/>
      <c r="V34" s="19"/>
      <c r="W34" s="19"/>
      <c r="X34" s="21"/>
      <c r="Y34" s="21"/>
      <c r="Z34" s="21"/>
      <c r="AA34" s="21"/>
      <c r="AB34" s="21"/>
      <c r="AC34" s="21"/>
    </row>
    <row r="35" spans="1:29" x14ac:dyDescent="0.25">
      <c r="A35" s="21" t="s">
        <v>152</v>
      </c>
      <c r="B35" s="21" t="s">
        <v>8</v>
      </c>
      <c r="C35" s="26" t="s">
        <v>24</v>
      </c>
      <c r="D35" s="22"/>
      <c r="E35" s="12"/>
      <c r="F35" s="12"/>
      <c r="G35" s="12"/>
      <c r="H35" s="12"/>
      <c r="I35" s="12"/>
      <c r="J35" s="19">
        <v>497484</v>
      </c>
      <c r="K35" s="19"/>
      <c r="L35" s="19">
        <f t="shared" si="1"/>
        <v>497484</v>
      </c>
      <c r="M35" s="19">
        <v>497484</v>
      </c>
      <c r="N35" s="19">
        <v>497484</v>
      </c>
      <c r="O35" s="19">
        <v>497484</v>
      </c>
      <c r="P35" s="19">
        <v>497484</v>
      </c>
      <c r="Q35" s="19">
        <v>497484</v>
      </c>
      <c r="R35" s="19">
        <v>497484</v>
      </c>
      <c r="S35" s="19">
        <v>497484</v>
      </c>
      <c r="T35" s="19">
        <v>497484</v>
      </c>
      <c r="U35" s="19">
        <v>497484</v>
      </c>
      <c r="V35" s="19"/>
      <c r="W35" s="19"/>
      <c r="X35" s="21"/>
      <c r="Y35" s="21"/>
      <c r="Z35" s="21"/>
      <c r="AA35" s="21"/>
      <c r="AB35" s="21"/>
      <c r="AC35" s="21"/>
    </row>
    <row r="36" spans="1:29" x14ac:dyDescent="0.25">
      <c r="A36" s="21" t="s">
        <v>153</v>
      </c>
      <c r="B36" s="21" t="s">
        <v>8</v>
      </c>
      <c r="C36" s="26" t="s">
        <v>24</v>
      </c>
      <c r="D36" s="22"/>
      <c r="E36" s="12"/>
      <c r="F36" s="12"/>
      <c r="G36" s="12"/>
      <c r="H36" s="12"/>
      <c r="I36" s="12"/>
      <c r="J36" s="19"/>
      <c r="K36" s="19">
        <f>105206*2</f>
        <v>210412</v>
      </c>
      <c r="L36" s="44"/>
      <c r="M36" s="19"/>
      <c r="N36" s="19"/>
      <c r="O36" s="19"/>
      <c r="P36" s="19"/>
      <c r="Q36" s="19"/>
      <c r="R36" s="19"/>
      <c r="S36" s="19"/>
      <c r="T36" s="19"/>
      <c r="U36" s="19"/>
      <c r="V36" s="19"/>
      <c r="W36" s="19"/>
      <c r="X36" s="21"/>
      <c r="Y36" s="21"/>
      <c r="Z36" s="21"/>
      <c r="AA36" s="21"/>
      <c r="AB36" s="21"/>
      <c r="AC36" s="21"/>
    </row>
    <row r="37" spans="1:29" x14ac:dyDescent="0.25">
      <c r="A37" s="21" t="s">
        <v>154</v>
      </c>
      <c r="B37" s="21" t="s">
        <v>8</v>
      </c>
      <c r="C37" s="26" t="s">
        <v>24</v>
      </c>
      <c r="D37" s="22"/>
      <c r="E37" s="12"/>
      <c r="F37" s="12"/>
      <c r="G37" s="12"/>
      <c r="H37" s="12"/>
      <c r="I37" s="12"/>
      <c r="J37" s="19">
        <v>91552</v>
      </c>
      <c r="K37" s="19"/>
      <c r="L37" s="19">
        <f t="shared" si="1"/>
        <v>91552</v>
      </c>
      <c r="M37" s="19">
        <v>91552</v>
      </c>
      <c r="N37" s="19">
        <v>91552</v>
      </c>
      <c r="O37" s="19">
        <v>91552</v>
      </c>
      <c r="P37" s="19">
        <v>91552</v>
      </c>
      <c r="Q37" s="19">
        <v>91552</v>
      </c>
      <c r="R37" s="19">
        <v>91552</v>
      </c>
      <c r="S37" s="19">
        <v>91552</v>
      </c>
      <c r="T37" s="19">
        <v>91552</v>
      </c>
      <c r="U37" s="19">
        <v>91552</v>
      </c>
      <c r="V37" s="19">
        <v>91552</v>
      </c>
      <c r="W37" s="19">
        <v>91552</v>
      </c>
      <c r="X37" s="21"/>
      <c r="Y37" s="21"/>
      <c r="Z37" s="21"/>
      <c r="AA37" s="21"/>
      <c r="AB37" s="21"/>
      <c r="AC37" s="21"/>
    </row>
    <row r="38" spans="1:29" x14ac:dyDescent="0.25">
      <c r="A38" s="21" t="s">
        <v>155</v>
      </c>
      <c r="B38" s="21" t="s">
        <v>8</v>
      </c>
      <c r="C38" s="26" t="s">
        <v>24</v>
      </c>
      <c r="D38" s="22" t="s">
        <v>64</v>
      </c>
      <c r="E38" s="12"/>
      <c r="F38" s="12"/>
      <c r="G38" s="12"/>
      <c r="H38" s="12"/>
      <c r="I38" s="12"/>
      <c r="J38" s="19"/>
      <c r="K38" s="19">
        <f>89780*2</f>
        <v>179560</v>
      </c>
      <c r="L38" s="44"/>
      <c r="M38" s="19"/>
      <c r="N38" s="19"/>
      <c r="O38" s="19"/>
      <c r="P38" s="19"/>
      <c r="Q38" s="19"/>
      <c r="R38" s="19"/>
      <c r="S38" s="19"/>
      <c r="T38" s="19"/>
      <c r="U38" s="19"/>
      <c r="V38" s="19"/>
      <c r="W38" s="19"/>
      <c r="X38" s="21"/>
      <c r="Y38" s="21"/>
      <c r="Z38" s="21"/>
      <c r="AA38" s="21"/>
      <c r="AB38" s="21"/>
      <c r="AC38" s="21"/>
    </row>
    <row r="39" spans="1:29" x14ac:dyDescent="0.25">
      <c r="A39" s="21" t="s">
        <v>156</v>
      </c>
      <c r="B39" s="21" t="s">
        <v>1</v>
      </c>
      <c r="C39" s="26" t="s">
        <v>24</v>
      </c>
      <c r="D39" s="22"/>
      <c r="E39" s="12"/>
      <c r="F39" s="12"/>
      <c r="G39" s="12"/>
      <c r="H39" s="12"/>
      <c r="I39" s="12"/>
      <c r="J39" s="19"/>
      <c r="K39" s="19"/>
      <c r="L39" s="19">
        <f t="shared" si="1"/>
        <v>0</v>
      </c>
      <c r="M39" s="19"/>
      <c r="N39" s="19"/>
      <c r="O39" s="19"/>
      <c r="P39" s="19"/>
      <c r="Q39" s="19"/>
      <c r="R39" s="19"/>
      <c r="S39" s="19"/>
      <c r="T39" s="19"/>
      <c r="U39" s="19"/>
      <c r="V39" s="19"/>
      <c r="W39" s="19"/>
      <c r="X39" s="21"/>
      <c r="Y39" s="21"/>
      <c r="Z39" s="21"/>
      <c r="AA39" s="21"/>
      <c r="AB39" s="21"/>
      <c r="AC39" s="21"/>
    </row>
    <row r="40" spans="1:29" x14ac:dyDescent="0.25">
      <c r="A40" s="21" t="s">
        <v>157</v>
      </c>
      <c r="B40" s="21" t="s">
        <v>8</v>
      </c>
      <c r="C40" s="26" t="s">
        <v>24</v>
      </c>
      <c r="D40" s="22"/>
      <c r="E40" s="12"/>
      <c r="F40" s="12"/>
      <c r="G40" s="12"/>
      <c r="H40" s="12"/>
      <c r="I40" s="12"/>
      <c r="J40" s="19">
        <v>5086</v>
      </c>
      <c r="K40" s="19"/>
      <c r="L40" s="19">
        <f t="shared" si="1"/>
        <v>5086</v>
      </c>
      <c r="M40" s="19"/>
      <c r="N40" s="19"/>
      <c r="O40" s="19"/>
      <c r="P40" s="19"/>
      <c r="Q40" s="19"/>
      <c r="R40" s="19"/>
      <c r="S40" s="19"/>
      <c r="T40" s="19"/>
      <c r="U40" s="19"/>
      <c r="V40" s="19"/>
      <c r="W40" s="19"/>
      <c r="X40" s="21"/>
      <c r="Y40" s="21"/>
      <c r="Z40" s="21"/>
      <c r="AA40" s="21"/>
      <c r="AB40" s="21"/>
      <c r="AC40" s="21"/>
    </row>
    <row r="41" spans="1:29" x14ac:dyDescent="0.25">
      <c r="A41" s="21" t="s">
        <v>158</v>
      </c>
      <c r="B41" s="21" t="s">
        <v>8</v>
      </c>
      <c r="C41" s="26" t="s">
        <v>24</v>
      </c>
      <c r="D41" s="22"/>
      <c r="E41" s="12"/>
      <c r="F41" s="12"/>
      <c r="G41" s="12"/>
      <c r="H41" s="12"/>
      <c r="I41" s="12"/>
      <c r="J41" s="19">
        <v>109768</v>
      </c>
      <c r="K41" s="19"/>
      <c r="L41" s="19">
        <f t="shared" si="1"/>
        <v>109768</v>
      </c>
      <c r="M41" s="19"/>
      <c r="N41" s="19"/>
      <c r="O41" s="19"/>
      <c r="P41" s="19"/>
      <c r="Q41" s="19"/>
      <c r="R41" s="19"/>
      <c r="S41" s="19"/>
      <c r="T41" s="19"/>
      <c r="U41" s="19"/>
      <c r="V41" s="19"/>
      <c r="W41" s="19"/>
      <c r="X41" s="21"/>
      <c r="Y41" s="21"/>
      <c r="Z41" s="21"/>
      <c r="AA41" s="21"/>
      <c r="AB41" s="21"/>
      <c r="AC41" s="21"/>
    </row>
    <row r="42" spans="1:29" x14ac:dyDescent="0.25">
      <c r="A42" s="21" t="s">
        <v>159</v>
      </c>
      <c r="B42" s="21" t="s">
        <v>8</v>
      </c>
      <c r="C42" s="26" t="s">
        <v>24</v>
      </c>
      <c r="D42" s="22" t="s">
        <v>64</v>
      </c>
      <c r="E42" s="12"/>
      <c r="F42" s="12"/>
      <c r="G42" s="12"/>
      <c r="H42" s="12"/>
      <c r="I42" s="12"/>
      <c r="J42" s="19">
        <v>61378</v>
      </c>
      <c r="K42" s="19"/>
      <c r="L42" s="19">
        <f t="shared" si="1"/>
        <v>61378</v>
      </c>
      <c r="M42" s="19">
        <v>61378</v>
      </c>
      <c r="N42" s="19">
        <v>61378</v>
      </c>
      <c r="O42" s="19">
        <v>61378</v>
      </c>
      <c r="P42" s="19">
        <v>61378</v>
      </c>
      <c r="Q42" s="19">
        <v>61378</v>
      </c>
      <c r="R42" s="19">
        <v>61378</v>
      </c>
      <c r="S42" s="19">
        <v>61378</v>
      </c>
      <c r="T42" s="19">
        <v>30689</v>
      </c>
      <c r="U42" s="19"/>
      <c r="V42" s="19"/>
      <c r="W42" s="19"/>
      <c r="X42" s="21"/>
      <c r="Y42" s="21"/>
      <c r="Z42" s="21"/>
      <c r="AA42" s="21"/>
      <c r="AB42" s="21"/>
      <c r="AC42" s="21"/>
    </row>
    <row r="43" spans="1:29" x14ac:dyDescent="0.25">
      <c r="A43" s="21" t="s">
        <v>160</v>
      </c>
      <c r="B43" s="21" t="s">
        <v>8</v>
      </c>
      <c r="C43" s="26" t="s">
        <v>24</v>
      </c>
      <c r="D43" s="22"/>
      <c r="E43" s="12"/>
      <c r="F43" s="12"/>
      <c r="G43" s="12"/>
      <c r="H43" s="12"/>
      <c r="I43" s="12"/>
      <c r="J43" s="19">
        <v>0</v>
      </c>
      <c r="K43" s="19"/>
      <c r="L43" s="19">
        <f t="shared" si="1"/>
        <v>0</v>
      </c>
      <c r="M43" s="19">
        <v>0</v>
      </c>
      <c r="N43" s="19">
        <v>0</v>
      </c>
      <c r="O43" s="19">
        <v>0</v>
      </c>
      <c r="P43" s="19">
        <v>0</v>
      </c>
      <c r="Q43" s="19">
        <v>0</v>
      </c>
      <c r="R43" s="19">
        <v>0</v>
      </c>
      <c r="S43" s="19"/>
      <c r="T43" s="19"/>
      <c r="U43" s="19"/>
      <c r="V43" s="19"/>
      <c r="W43" s="19"/>
      <c r="X43" s="21"/>
      <c r="Y43" s="21"/>
      <c r="Z43" s="21"/>
      <c r="AA43" s="21"/>
      <c r="AB43" s="21"/>
      <c r="AC43" s="21"/>
    </row>
    <row r="44" spans="1:29" x14ac:dyDescent="0.25">
      <c r="A44" s="21" t="s">
        <v>161</v>
      </c>
      <c r="B44" s="21" t="s">
        <v>8</v>
      </c>
      <c r="C44" s="26" t="s">
        <v>24</v>
      </c>
      <c r="D44" s="22"/>
      <c r="E44" s="12"/>
      <c r="F44" s="12"/>
      <c r="G44" s="12"/>
      <c r="H44" s="12"/>
      <c r="I44" s="12"/>
      <c r="J44" s="19">
        <v>194486</v>
      </c>
      <c r="K44" s="19"/>
      <c r="L44" s="19">
        <f t="shared" si="1"/>
        <v>194486</v>
      </c>
      <c r="M44" s="19">
        <v>194486</v>
      </c>
      <c r="N44" s="19">
        <v>194486</v>
      </c>
      <c r="O44" s="19">
        <v>194486</v>
      </c>
      <c r="P44" s="19">
        <v>194486</v>
      </c>
      <c r="Q44" s="19">
        <v>194486</v>
      </c>
      <c r="R44" s="19">
        <v>194486</v>
      </c>
      <c r="S44" s="19">
        <v>194486</v>
      </c>
      <c r="T44" s="19">
        <v>194486</v>
      </c>
      <c r="U44" s="19">
        <v>194486</v>
      </c>
      <c r="V44" s="19"/>
      <c r="W44" s="19"/>
      <c r="X44" s="21"/>
      <c r="Y44" s="21"/>
      <c r="Z44" s="21"/>
      <c r="AA44" s="21"/>
      <c r="AB44" s="21"/>
      <c r="AC44" s="21"/>
    </row>
    <row r="45" spans="1:29" x14ac:dyDescent="0.25">
      <c r="A45" s="21" t="s">
        <v>162</v>
      </c>
      <c r="B45" s="21" t="s">
        <v>8</v>
      </c>
      <c r="C45" s="26" t="s">
        <v>24</v>
      </c>
      <c r="D45" s="22" t="s">
        <v>64</v>
      </c>
      <c r="E45" s="12"/>
      <c r="F45" s="12"/>
      <c r="G45" s="12"/>
      <c r="H45" s="12"/>
      <c r="I45" s="12"/>
      <c r="J45" s="19"/>
      <c r="K45" s="19">
        <f>1106*2</f>
        <v>2212</v>
      </c>
      <c r="L45" s="44"/>
      <c r="M45" s="19"/>
      <c r="N45" s="19"/>
      <c r="O45" s="19"/>
      <c r="P45" s="19"/>
      <c r="Q45" s="19"/>
      <c r="R45" s="19"/>
      <c r="S45" s="19"/>
      <c r="T45" s="19"/>
      <c r="U45" s="19"/>
      <c r="V45" s="19"/>
      <c r="W45" s="19"/>
      <c r="X45" s="21"/>
      <c r="Y45" s="21"/>
      <c r="Z45" s="21"/>
      <c r="AA45" s="21"/>
      <c r="AB45" s="21"/>
      <c r="AC45" s="21"/>
    </row>
    <row r="46" spans="1:29" x14ac:dyDescent="0.25">
      <c r="A46" s="21" t="s">
        <v>163</v>
      </c>
      <c r="B46" s="21" t="s">
        <v>1</v>
      </c>
      <c r="C46" s="26" t="s">
        <v>24</v>
      </c>
      <c r="D46" s="22"/>
      <c r="E46" s="12"/>
      <c r="F46" s="12"/>
      <c r="G46" s="12"/>
      <c r="H46" s="12"/>
      <c r="I46" s="12"/>
      <c r="J46" s="19"/>
      <c r="K46" s="19"/>
      <c r="L46" s="19">
        <f t="shared" si="1"/>
        <v>0</v>
      </c>
      <c r="M46" s="19"/>
      <c r="N46" s="19"/>
      <c r="O46" s="19"/>
      <c r="P46" s="19"/>
      <c r="Q46" s="19"/>
      <c r="R46" s="19"/>
      <c r="S46" s="19"/>
      <c r="T46" s="19"/>
      <c r="U46" s="19"/>
      <c r="V46" s="19"/>
      <c r="W46" s="19"/>
      <c r="X46" s="21"/>
      <c r="Y46" s="21"/>
      <c r="Z46" s="21"/>
      <c r="AA46" s="21"/>
      <c r="AB46" s="21"/>
      <c r="AC46" s="21"/>
    </row>
    <row r="47" spans="1:29" x14ac:dyDescent="0.25">
      <c r="A47" s="21" t="s">
        <v>164</v>
      </c>
      <c r="B47" s="21" t="s">
        <v>8</v>
      </c>
      <c r="C47" s="26" t="s">
        <v>24</v>
      </c>
      <c r="D47" s="22"/>
      <c r="E47" s="12"/>
      <c r="F47" s="12"/>
      <c r="G47" s="12"/>
      <c r="H47" s="12"/>
      <c r="I47" s="12"/>
      <c r="J47" s="19">
        <v>0</v>
      </c>
      <c r="K47" s="19"/>
      <c r="L47" s="19">
        <f t="shared" si="1"/>
        <v>0</v>
      </c>
      <c r="M47" s="19"/>
      <c r="N47" s="19"/>
      <c r="O47" s="19"/>
      <c r="P47" s="19"/>
      <c r="Q47" s="19"/>
      <c r="R47" s="19"/>
      <c r="S47" s="19"/>
      <c r="T47" s="19"/>
      <c r="U47" s="19"/>
      <c r="V47" s="19"/>
      <c r="W47" s="19"/>
      <c r="X47" s="21"/>
      <c r="Y47" s="21"/>
      <c r="Z47" s="21"/>
      <c r="AA47" s="21"/>
      <c r="AB47" s="21"/>
      <c r="AC47" s="21"/>
    </row>
    <row r="48" spans="1:29" x14ac:dyDescent="0.25">
      <c r="A48" s="21" t="s">
        <v>165</v>
      </c>
      <c r="B48" s="21" t="s">
        <v>8</v>
      </c>
      <c r="C48" s="26" t="s">
        <v>24</v>
      </c>
      <c r="D48" s="22"/>
      <c r="E48" s="12"/>
      <c r="F48" s="12"/>
      <c r="G48" s="12"/>
      <c r="H48" s="12"/>
      <c r="I48" s="12"/>
      <c r="J48" s="19">
        <v>107374</v>
      </c>
      <c r="K48" s="19"/>
      <c r="L48" s="19">
        <f t="shared" si="1"/>
        <v>107374</v>
      </c>
      <c r="M48" s="19"/>
      <c r="N48" s="19"/>
      <c r="O48" s="19"/>
      <c r="P48" s="19"/>
      <c r="Q48" s="19"/>
      <c r="R48" s="19"/>
      <c r="S48" s="19"/>
      <c r="T48" s="19"/>
      <c r="U48" s="19"/>
      <c r="V48" s="19"/>
      <c r="W48" s="19"/>
      <c r="X48" s="21"/>
      <c r="Y48" s="21"/>
      <c r="Z48" s="21"/>
      <c r="AA48" s="21"/>
      <c r="AB48" s="21"/>
      <c r="AC48" s="21"/>
    </row>
    <row r="49" spans="1:29" x14ac:dyDescent="0.25">
      <c r="A49" s="21" t="s">
        <v>166</v>
      </c>
      <c r="B49" s="21" t="s">
        <v>8</v>
      </c>
      <c r="C49" s="26" t="s">
        <v>24</v>
      </c>
      <c r="D49" s="22" t="s">
        <v>64</v>
      </c>
      <c r="E49" s="12"/>
      <c r="F49" s="12"/>
      <c r="G49" s="12"/>
      <c r="H49" s="12"/>
      <c r="I49" s="12"/>
      <c r="J49" s="19">
        <v>17800</v>
      </c>
      <c r="K49" s="19"/>
      <c r="L49" s="19">
        <f t="shared" si="1"/>
        <v>17800</v>
      </c>
      <c r="M49" s="19">
        <v>17800</v>
      </c>
      <c r="N49" s="19">
        <v>17800</v>
      </c>
      <c r="O49" s="19">
        <v>17800</v>
      </c>
      <c r="P49" s="19">
        <v>17800</v>
      </c>
      <c r="Q49" s="19">
        <v>17800</v>
      </c>
      <c r="R49" s="19">
        <v>17800</v>
      </c>
      <c r="S49" s="19">
        <v>17800</v>
      </c>
      <c r="T49" s="19">
        <v>8900</v>
      </c>
      <c r="U49" s="19"/>
      <c r="V49" s="19"/>
      <c r="W49" s="19"/>
      <c r="X49" s="21"/>
      <c r="Y49" s="21"/>
      <c r="Z49" s="21"/>
      <c r="AA49" s="21"/>
      <c r="AB49" s="21"/>
      <c r="AC49" s="21"/>
    </row>
    <row r="50" spans="1:29" x14ac:dyDescent="0.25">
      <c r="A50" s="21" t="s">
        <v>167</v>
      </c>
      <c r="B50" s="21" t="s">
        <v>8</v>
      </c>
      <c r="C50" s="26" t="s">
        <v>24</v>
      </c>
      <c r="D50" s="22"/>
      <c r="E50" s="12"/>
      <c r="F50" s="12"/>
      <c r="G50" s="12"/>
      <c r="H50" s="12"/>
      <c r="I50" s="12"/>
      <c r="J50" s="19">
        <v>64660</v>
      </c>
      <c r="K50" s="19"/>
      <c r="L50" s="19">
        <f t="shared" si="1"/>
        <v>64660</v>
      </c>
      <c r="M50" s="19">
        <v>64660</v>
      </c>
      <c r="N50" s="19">
        <v>64660</v>
      </c>
      <c r="O50" s="19">
        <v>64660</v>
      </c>
      <c r="P50" s="19">
        <v>64660</v>
      </c>
      <c r="Q50" s="19">
        <v>64660</v>
      </c>
      <c r="R50" s="19">
        <v>64660</v>
      </c>
      <c r="S50" s="19">
        <v>64660</v>
      </c>
      <c r="T50" s="19">
        <v>64660</v>
      </c>
      <c r="U50" s="19"/>
      <c r="V50" s="19"/>
      <c r="W50" s="19"/>
      <c r="X50" s="21"/>
      <c r="Y50" s="21"/>
      <c r="Z50" s="21"/>
      <c r="AA50" s="21"/>
      <c r="AB50" s="21"/>
      <c r="AC50" s="21"/>
    </row>
    <row r="51" spans="1:29" x14ac:dyDescent="0.25">
      <c r="A51" s="21" t="s">
        <v>168</v>
      </c>
      <c r="B51" s="21" t="s">
        <v>8</v>
      </c>
      <c r="C51" s="26" t="s">
        <v>24</v>
      </c>
      <c r="D51" s="22"/>
      <c r="E51" s="12"/>
      <c r="F51" s="12"/>
      <c r="G51" s="12"/>
      <c r="H51" s="12"/>
      <c r="I51" s="12"/>
      <c r="J51" s="19">
        <v>74722</v>
      </c>
      <c r="K51" s="19"/>
      <c r="L51" s="19">
        <f t="shared" si="1"/>
        <v>74722</v>
      </c>
      <c r="M51" s="19">
        <v>74722</v>
      </c>
      <c r="N51" s="19">
        <v>74722</v>
      </c>
      <c r="O51" s="19">
        <v>74722</v>
      </c>
      <c r="P51" s="19">
        <v>74722</v>
      </c>
      <c r="Q51" s="19">
        <v>74722</v>
      </c>
      <c r="R51" s="19">
        <v>74722</v>
      </c>
      <c r="S51" s="19">
        <v>74722</v>
      </c>
      <c r="T51" s="19">
        <v>74722</v>
      </c>
      <c r="U51" s="19">
        <v>74722</v>
      </c>
      <c r="V51" s="19">
        <v>74722</v>
      </c>
      <c r="W51" s="19">
        <v>74722</v>
      </c>
      <c r="X51" s="21"/>
      <c r="Y51" s="21"/>
      <c r="Z51" s="21"/>
      <c r="AA51" s="21"/>
      <c r="AB51" s="21"/>
      <c r="AC51" s="21"/>
    </row>
    <row r="52" spans="1:29" x14ac:dyDescent="0.25">
      <c r="A52" s="21" t="s">
        <v>169</v>
      </c>
      <c r="B52" s="21" t="s">
        <v>8</v>
      </c>
      <c r="C52" s="26" t="s">
        <v>24</v>
      </c>
      <c r="D52" s="22"/>
      <c r="E52" s="12"/>
      <c r="F52" s="12"/>
      <c r="G52" s="12"/>
      <c r="H52" s="12"/>
      <c r="I52" s="12"/>
      <c r="J52" s="19">
        <v>119534</v>
      </c>
      <c r="K52" s="19"/>
      <c r="L52" s="19">
        <f t="shared" si="1"/>
        <v>119534</v>
      </c>
      <c r="M52" s="19">
        <v>119534</v>
      </c>
      <c r="N52" s="19">
        <v>119534</v>
      </c>
      <c r="O52" s="19">
        <v>119534</v>
      </c>
      <c r="P52" s="19">
        <v>119534</v>
      </c>
      <c r="Q52" s="19">
        <v>119534</v>
      </c>
      <c r="R52" s="19">
        <v>119534</v>
      </c>
      <c r="S52" s="19">
        <v>119534</v>
      </c>
      <c r="T52" s="19">
        <v>119534</v>
      </c>
      <c r="U52" s="19">
        <v>119534</v>
      </c>
      <c r="V52" s="19">
        <v>59767</v>
      </c>
      <c r="W52" s="19"/>
      <c r="X52" s="21"/>
      <c r="Y52" s="21"/>
      <c r="Z52" s="21"/>
      <c r="AA52" s="21"/>
      <c r="AB52" s="21"/>
      <c r="AC52" s="21"/>
    </row>
    <row r="53" spans="1:29" x14ac:dyDescent="0.25">
      <c r="A53" s="21" t="s">
        <v>170</v>
      </c>
      <c r="B53" s="21" t="s">
        <v>8</v>
      </c>
      <c r="C53" s="26" t="s">
        <v>24</v>
      </c>
      <c r="D53" s="22" t="s">
        <v>64</v>
      </c>
      <c r="E53" s="12"/>
      <c r="F53" s="12"/>
      <c r="G53" s="12"/>
      <c r="H53" s="12"/>
      <c r="I53" s="12"/>
      <c r="J53" s="19"/>
      <c r="K53" s="19">
        <f>25784*2</f>
        <v>51568</v>
      </c>
      <c r="L53" s="44"/>
      <c r="M53" s="19"/>
      <c r="N53" s="19"/>
      <c r="O53" s="19"/>
      <c r="P53" s="19"/>
      <c r="Q53" s="19"/>
      <c r="R53" s="19"/>
      <c r="S53" s="19"/>
      <c r="T53" s="19"/>
      <c r="U53" s="19"/>
      <c r="V53" s="19"/>
      <c r="W53" s="19"/>
      <c r="X53" s="21"/>
      <c r="Y53" s="21"/>
      <c r="Z53" s="21"/>
      <c r="AA53" s="21"/>
      <c r="AB53" s="21"/>
      <c r="AC53" s="21"/>
    </row>
    <row r="54" spans="1:29" x14ac:dyDescent="0.25">
      <c r="A54" s="21" t="s">
        <v>171</v>
      </c>
      <c r="B54" s="21" t="s">
        <v>1</v>
      </c>
      <c r="C54" s="26" t="s">
        <v>24</v>
      </c>
      <c r="D54" s="22"/>
      <c r="E54" s="12"/>
      <c r="F54" s="12"/>
      <c r="G54" s="12"/>
      <c r="H54" s="12"/>
      <c r="I54" s="12"/>
      <c r="J54" s="19"/>
      <c r="K54" s="19"/>
      <c r="L54" s="19">
        <f t="shared" si="1"/>
        <v>0</v>
      </c>
      <c r="M54" s="19"/>
      <c r="N54" s="19"/>
      <c r="O54" s="19"/>
      <c r="P54" s="19"/>
      <c r="Q54" s="19"/>
      <c r="R54" s="19"/>
      <c r="S54" s="19"/>
      <c r="T54" s="19"/>
      <c r="U54" s="19"/>
      <c r="V54" s="19"/>
      <c r="W54" s="19"/>
      <c r="X54" s="21"/>
      <c r="Y54" s="21"/>
      <c r="Z54" s="21"/>
      <c r="AA54" s="21"/>
      <c r="AB54" s="21"/>
      <c r="AC54" s="21"/>
    </row>
    <row r="55" spans="1:29" x14ac:dyDescent="0.25">
      <c r="A55" s="21" t="s">
        <v>172</v>
      </c>
      <c r="B55" s="21" t="s">
        <v>8</v>
      </c>
      <c r="C55" s="26" t="s">
        <v>24</v>
      </c>
      <c r="D55" s="22"/>
      <c r="E55" s="12"/>
      <c r="F55" s="12"/>
      <c r="G55" s="12"/>
      <c r="H55" s="12"/>
      <c r="I55" s="12"/>
      <c r="J55" s="19">
        <v>7236</v>
      </c>
      <c r="K55" s="19"/>
      <c r="L55" s="19">
        <f t="shared" si="1"/>
        <v>7236</v>
      </c>
      <c r="M55" s="19"/>
      <c r="N55" s="19"/>
      <c r="O55" s="19"/>
      <c r="P55" s="19"/>
      <c r="Q55" s="19"/>
      <c r="R55" s="19"/>
      <c r="S55" s="19"/>
      <c r="T55" s="19"/>
      <c r="U55" s="19"/>
      <c r="V55" s="19"/>
      <c r="W55" s="19"/>
      <c r="X55" s="21"/>
      <c r="Y55" s="21"/>
      <c r="Z55" s="21"/>
      <c r="AA55" s="21"/>
      <c r="AB55" s="21"/>
      <c r="AC55" s="21"/>
    </row>
    <row r="56" spans="1:29" x14ac:dyDescent="0.25">
      <c r="A56" s="21" t="s">
        <v>173</v>
      </c>
      <c r="B56" s="21" t="s">
        <v>8</v>
      </c>
      <c r="C56" s="26" t="s">
        <v>24</v>
      </c>
      <c r="D56" s="22"/>
      <c r="E56" s="12"/>
      <c r="F56" s="12"/>
      <c r="G56" s="12"/>
      <c r="H56" s="12"/>
      <c r="I56" s="12"/>
      <c r="J56" s="19">
        <v>7414</v>
      </c>
      <c r="K56" s="19"/>
      <c r="L56" s="19">
        <f t="shared" si="1"/>
        <v>7414</v>
      </c>
      <c r="M56" s="19"/>
      <c r="N56" s="19"/>
      <c r="O56" s="19"/>
      <c r="P56" s="19"/>
      <c r="Q56" s="19"/>
      <c r="R56" s="19"/>
      <c r="S56" s="19"/>
      <c r="T56" s="19"/>
      <c r="U56" s="19"/>
      <c r="V56" s="19"/>
      <c r="W56" s="19"/>
      <c r="X56" s="21"/>
      <c r="Y56" s="21"/>
      <c r="Z56" s="21"/>
      <c r="AA56" s="21"/>
      <c r="AB56" s="21"/>
      <c r="AC56" s="21"/>
    </row>
    <row r="57" spans="1:29" x14ac:dyDescent="0.25">
      <c r="A57" s="21" t="s">
        <v>174</v>
      </c>
      <c r="B57" s="21" t="s">
        <v>8</v>
      </c>
      <c r="C57" s="26" t="s">
        <v>24</v>
      </c>
      <c r="D57" s="22" t="s">
        <v>64</v>
      </c>
      <c r="E57" s="12"/>
      <c r="F57" s="12"/>
      <c r="G57" s="12"/>
      <c r="H57" s="12"/>
      <c r="I57" s="12"/>
      <c r="J57" s="19">
        <v>88884</v>
      </c>
      <c r="K57" s="19"/>
      <c r="L57" s="19">
        <f t="shared" si="1"/>
        <v>88884</v>
      </c>
      <c r="M57" s="19">
        <v>88884</v>
      </c>
      <c r="N57" s="19">
        <v>88884</v>
      </c>
      <c r="O57" s="19">
        <v>88884</v>
      </c>
      <c r="P57" s="19">
        <v>88884</v>
      </c>
      <c r="Q57" s="19">
        <v>88884</v>
      </c>
      <c r="R57" s="19">
        <v>88884</v>
      </c>
      <c r="S57" s="19">
        <v>88884</v>
      </c>
      <c r="T57" s="19">
        <v>44442</v>
      </c>
      <c r="U57" s="19"/>
      <c r="V57" s="19"/>
      <c r="W57" s="19"/>
      <c r="X57" s="21"/>
      <c r="Y57" s="21"/>
      <c r="Z57" s="21"/>
      <c r="AA57" s="21"/>
      <c r="AB57" s="21"/>
      <c r="AC57" s="21"/>
    </row>
    <row r="58" spans="1:29" x14ac:dyDescent="0.25">
      <c r="A58" s="21" t="s">
        <v>175</v>
      </c>
      <c r="B58" s="21" t="s">
        <v>8</v>
      </c>
      <c r="C58" s="26" t="s">
        <v>24</v>
      </c>
      <c r="D58" s="22"/>
      <c r="E58" s="12"/>
      <c r="F58" s="12"/>
      <c r="G58" s="12"/>
      <c r="H58" s="12"/>
      <c r="I58" s="12"/>
      <c r="J58" s="19">
        <v>82598</v>
      </c>
      <c r="K58" s="19"/>
      <c r="L58" s="19">
        <f t="shared" si="1"/>
        <v>82598</v>
      </c>
      <c r="M58" s="19">
        <v>82598</v>
      </c>
      <c r="N58" s="19">
        <v>82598</v>
      </c>
      <c r="O58" s="19">
        <v>82598</v>
      </c>
      <c r="P58" s="19">
        <v>82598</v>
      </c>
      <c r="Q58" s="19">
        <v>82598</v>
      </c>
      <c r="R58" s="19">
        <v>82598</v>
      </c>
      <c r="S58" s="19">
        <v>82598</v>
      </c>
      <c r="T58" s="19"/>
      <c r="U58" s="19"/>
      <c r="V58" s="19"/>
      <c r="W58" s="19"/>
      <c r="X58" s="21"/>
      <c r="Y58" s="21"/>
      <c r="Z58" s="21"/>
      <c r="AA58" s="21"/>
      <c r="AB58" s="21"/>
      <c r="AC58" s="21"/>
    </row>
    <row r="59" spans="1:29" x14ac:dyDescent="0.25">
      <c r="A59" s="21" t="s">
        <v>176</v>
      </c>
      <c r="B59" s="21" t="s">
        <v>8</v>
      </c>
      <c r="C59" s="26" t="s">
        <v>24</v>
      </c>
      <c r="D59" s="22"/>
      <c r="E59" s="12"/>
      <c r="F59" s="12"/>
      <c r="G59" s="12"/>
      <c r="H59" s="12"/>
      <c r="I59" s="12"/>
      <c r="J59" s="19">
        <v>44552</v>
      </c>
      <c r="K59" s="19"/>
      <c r="L59" s="19">
        <f t="shared" si="1"/>
        <v>44552</v>
      </c>
      <c r="M59" s="19">
        <v>44552</v>
      </c>
      <c r="N59" s="19">
        <v>44552</v>
      </c>
      <c r="O59" s="19">
        <v>44552</v>
      </c>
      <c r="P59" s="19">
        <v>44552</v>
      </c>
      <c r="Q59" s="19">
        <v>44552</v>
      </c>
      <c r="R59" s="19">
        <v>44552</v>
      </c>
      <c r="S59" s="19">
        <v>44552</v>
      </c>
      <c r="T59" s="19">
        <v>44552</v>
      </c>
      <c r="U59" s="19">
        <v>44552</v>
      </c>
      <c r="V59" s="19">
        <v>22276</v>
      </c>
      <c r="W59" s="19"/>
      <c r="X59" s="21"/>
      <c r="Y59" s="21"/>
      <c r="Z59" s="21"/>
      <c r="AA59" s="21"/>
      <c r="AB59" s="21"/>
      <c r="AC59" s="21"/>
    </row>
    <row r="60" spans="1:29" x14ac:dyDescent="0.25">
      <c r="A60" s="21" t="s">
        <v>177</v>
      </c>
      <c r="B60" s="21" t="s">
        <v>8</v>
      </c>
      <c r="C60" s="26" t="s">
        <v>24</v>
      </c>
      <c r="D60" s="22"/>
      <c r="E60" s="12"/>
      <c r="F60" s="12"/>
      <c r="G60" s="12"/>
      <c r="H60" s="12"/>
      <c r="I60" s="12"/>
      <c r="J60" s="19">
        <v>439522</v>
      </c>
      <c r="K60" s="19"/>
      <c r="L60" s="19">
        <f t="shared" si="1"/>
        <v>439522</v>
      </c>
      <c r="M60" s="19">
        <v>439522</v>
      </c>
      <c r="N60" s="19">
        <v>439522</v>
      </c>
      <c r="O60" s="19">
        <v>439522</v>
      </c>
      <c r="P60" s="19">
        <v>439522</v>
      </c>
      <c r="Q60" s="19">
        <v>439522</v>
      </c>
      <c r="R60" s="19">
        <v>439522</v>
      </c>
      <c r="S60" s="19">
        <v>439522</v>
      </c>
      <c r="T60" s="19">
        <v>439522</v>
      </c>
      <c r="U60" s="19">
        <v>439522</v>
      </c>
      <c r="V60" s="19">
        <v>439522</v>
      </c>
      <c r="W60" s="19">
        <v>439522</v>
      </c>
      <c r="X60" s="21"/>
      <c r="Y60" s="21"/>
      <c r="Z60" s="21"/>
      <c r="AA60" s="21"/>
      <c r="AB60" s="21"/>
      <c r="AC60" s="21"/>
    </row>
    <row r="61" spans="1:29" x14ac:dyDescent="0.25">
      <c r="A61" s="21" t="s">
        <v>178</v>
      </c>
      <c r="B61" s="21" t="s">
        <v>8</v>
      </c>
      <c r="C61" s="26" t="s">
        <v>24</v>
      </c>
      <c r="D61" s="22"/>
      <c r="E61" s="12"/>
      <c r="F61" s="12"/>
      <c r="G61" s="12"/>
      <c r="H61" s="12"/>
      <c r="I61" s="12"/>
      <c r="J61" s="19">
        <v>340814</v>
      </c>
      <c r="K61" s="19"/>
      <c r="L61" s="19">
        <f t="shared" si="1"/>
        <v>340814</v>
      </c>
      <c r="M61" s="19">
        <v>340814</v>
      </c>
      <c r="N61" s="19">
        <v>340814</v>
      </c>
      <c r="O61" s="19">
        <v>340814</v>
      </c>
      <c r="P61" s="19">
        <v>340814</v>
      </c>
      <c r="Q61" s="19">
        <v>340814</v>
      </c>
      <c r="R61" s="19">
        <v>340814</v>
      </c>
      <c r="S61" s="19">
        <v>340814</v>
      </c>
      <c r="T61" s="19">
        <v>340814</v>
      </c>
      <c r="U61" s="19">
        <v>340814</v>
      </c>
      <c r="V61" s="19">
        <v>340814</v>
      </c>
      <c r="W61" s="19"/>
      <c r="X61" s="21"/>
      <c r="Y61" s="21"/>
      <c r="Z61" s="21"/>
      <c r="AA61" s="21"/>
      <c r="AB61" s="21"/>
      <c r="AC61" s="21"/>
    </row>
    <row r="62" spans="1:29" x14ac:dyDescent="0.25">
      <c r="A62" s="21" t="s">
        <v>179</v>
      </c>
      <c r="B62" s="21" t="s">
        <v>8</v>
      </c>
      <c r="C62" s="26" t="s">
        <v>24</v>
      </c>
      <c r="D62" s="22" t="s">
        <v>64</v>
      </c>
      <c r="E62" s="12"/>
      <c r="F62" s="12"/>
      <c r="G62" s="12"/>
      <c r="H62" s="12"/>
      <c r="I62" s="12"/>
      <c r="J62" s="19"/>
      <c r="K62" s="19">
        <f>92329*2</f>
        <v>184658</v>
      </c>
      <c r="L62" s="44"/>
      <c r="M62" s="19"/>
      <c r="N62" s="19"/>
      <c r="O62" s="19"/>
      <c r="P62" s="19"/>
      <c r="Q62" s="19"/>
      <c r="R62" s="19"/>
      <c r="S62" s="19"/>
      <c r="T62" s="19"/>
      <c r="U62" s="19"/>
      <c r="V62" s="19"/>
      <c r="W62" s="19"/>
      <c r="X62" s="21"/>
      <c r="Y62" s="21"/>
      <c r="Z62" s="21"/>
      <c r="AA62" s="21"/>
      <c r="AB62" s="21"/>
      <c r="AC62" s="21"/>
    </row>
    <row r="63" spans="1:29" x14ac:dyDescent="0.25">
      <c r="A63" s="21" t="s">
        <v>180</v>
      </c>
      <c r="B63" s="21" t="s">
        <v>8</v>
      </c>
      <c r="C63" s="26" t="s">
        <v>24</v>
      </c>
      <c r="D63" s="22" t="s">
        <v>64</v>
      </c>
      <c r="E63" s="12"/>
      <c r="F63" s="12"/>
      <c r="G63" s="12"/>
      <c r="H63" s="12"/>
      <c r="I63" s="12"/>
      <c r="J63" s="19">
        <v>0</v>
      </c>
      <c r="K63" s="19"/>
      <c r="L63" s="19">
        <f t="shared" si="1"/>
        <v>0</v>
      </c>
      <c r="M63" s="19">
        <v>0</v>
      </c>
      <c r="N63" s="19">
        <v>0</v>
      </c>
      <c r="O63" s="19">
        <v>0</v>
      </c>
      <c r="P63" s="19">
        <v>0</v>
      </c>
      <c r="Q63" s="19">
        <v>0</v>
      </c>
      <c r="R63" s="19">
        <v>0</v>
      </c>
      <c r="S63" s="19">
        <v>0</v>
      </c>
      <c r="T63" s="19">
        <v>0</v>
      </c>
      <c r="U63" s="19"/>
      <c r="V63" s="19"/>
      <c r="W63" s="19"/>
      <c r="X63" s="21"/>
      <c r="Y63" s="21"/>
      <c r="Z63" s="21"/>
      <c r="AA63" s="21"/>
      <c r="AB63" s="21"/>
      <c r="AC63" s="21"/>
    </row>
    <row r="64" spans="1:29" x14ac:dyDescent="0.25">
      <c r="A64" s="21" t="s">
        <v>181</v>
      </c>
      <c r="B64" s="21" t="s">
        <v>8</v>
      </c>
      <c r="C64" s="26" t="s">
        <v>24</v>
      </c>
      <c r="D64" s="22"/>
      <c r="E64" s="12"/>
      <c r="F64" s="12"/>
      <c r="G64" s="12"/>
      <c r="H64" s="12"/>
      <c r="I64" s="12"/>
      <c r="J64" s="19">
        <v>0</v>
      </c>
      <c r="K64" s="19"/>
      <c r="L64" s="19">
        <f t="shared" si="1"/>
        <v>0</v>
      </c>
      <c r="M64" s="19">
        <v>0</v>
      </c>
      <c r="N64" s="19">
        <v>0</v>
      </c>
      <c r="O64" s="19">
        <v>0</v>
      </c>
      <c r="P64" s="19">
        <v>0</v>
      </c>
      <c r="Q64" s="19">
        <v>0</v>
      </c>
      <c r="R64" s="19">
        <v>0</v>
      </c>
      <c r="S64" s="19">
        <v>0</v>
      </c>
      <c r="T64" s="19"/>
      <c r="U64" s="19"/>
      <c r="V64" s="19"/>
      <c r="W64" s="19"/>
      <c r="X64" s="21"/>
      <c r="Y64" s="21"/>
      <c r="Z64" s="21"/>
      <c r="AA64" s="21"/>
      <c r="AB64" s="21"/>
      <c r="AC64" s="21"/>
    </row>
    <row r="65" spans="1:29" x14ac:dyDescent="0.25">
      <c r="A65" s="21" t="s">
        <v>182</v>
      </c>
      <c r="B65" s="21" t="s">
        <v>8</v>
      </c>
      <c r="C65" s="26" t="s">
        <v>24</v>
      </c>
      <c r="D65" s="22"/>
      <c r="E65" s="12"/>
      <c r="F65" s="12"/>
      <c r="G65" s="12"/>
      <c r="H65" s="12"/>
      <c r="I65" s="12"/>
      <c r="J65" s="19"/>
      <c r="K65" s="19"/>
      <c r="L65" s="19">
        <f t="shared" si="1"/>
        <v>0</v>
      </c>
      <c r="M65" s="19"/>
      <c r="N65" s="19"/>
      <c r="O65" s="19"/>
      <c r="P65" s="19"/>
      <c r="Q65" s="19"/>
      <c r="R65" s="19"/>
      <c r="S65" s="19"/>
      <c r="T65" s="19"/>
      <c r="U65" s="19"/>
      <c r="V65" s="19"/>
      <c r="W65" s="19"/>
      <c r="X65" s="21"/>
      <c r="Y65" s="21"/>
      <c r="Z65" s="21"/>
      <c r="AA65" s="21"/>
      <c r="AB65" s="21"/>
      <c r="AC65" s="21"/>
    </row>
    <row r="66" spans="1:29" x14ac:dyDescent="0.25">
      <c r="A66" s="21" t="s">
        <v>183</v>
      </c>
      <c r="B66" s="21" t="s">
        <v>1</v>
      </c>
      <c r="C66" s="26" t="s">
        <v>24</v>
      </c>
      <c r="D66" s="22"/>
      <c r="E66" s="12"/>
      <c r="F66" s="12"/>
      <c r="G66" s="12"/>
      <c r="H66" s="12"/>
      <c r="I66" s="12"/>
      <c r="J66" s="19"/>
      <c r="K66" s="19"/>
      <c r="L66" s="19">
        <f t="shared" si="1"/>
        <v>0</v>
      </c>
      <c r="M66" s="19"/>
      <c r="N66" s="19"/>
      <c r="O66" s="19"/>
      <c r="P66" s="19"/>
      <c r="Q66" s="19"/>
      <c r="R66" s="19"/>
      <c r="S66" s="19"/>
      <c r="T66" s="19"/>
      <c r="U66" s="19"/>
      <c r="V66" s="19"/>
      <c r="W66" s="19"/>
      <c r="X66" s="21"/>
      <c r="Y66" s="21"/>
      <c r="Z66" s="21"/>
      <c r="AA66" s="21"/>
      <c r="AB66" s="21"/>
      <c r="AC66" s="21"/>
    </row>
    <row r="67" spans="1:29" x14ac:dyDescent="0.25">
      <c r="A67" s="21" t="s">
        <v>184</v>
      </c>
      <c r="B67" s="21" t="s">
        <v>8</v>
      </c>
      <c r="C67" s="26" t="s">
        <v>24</v>
      </c>
      <c r="D67" s="22" t="s">
        <v>64</v>
      </c>
      <c r="E67" s="12"/>
      <c r="F67" s="12"/>
      <c r="G67" s="12"/>
      <c r="H67" s="12"/>
      <c r="I67" s="12"/>
      <c r="J67" s="19">
        <v>752</v>
      </c>
      <c r="K67" s="19"/>
      <c r="L67" s="19">
        <f t="shared" si="1"/>
        <v>752</v>
      </c>
      <c r="M67" s="19">
        <v>752</v>
      </c>
      <c r="N67" s="19">
        <v>752</v>
      </c>
      <c r="O67" s="19">
        <v>752</v>
      </c>
      <c r="P67" s="19">
        <v>752</v>
      </c>
      <c r="Q67" s="19">
        <v>752</v>
      </c>
      <c r="R67" s="19">
        <v>752</v>
      </c>
      <c r="S67" s="19">
        <v>752</v>
      </c>
      <c r="T67" s="19">
        <v>376</v>
      </c>
      <c r="U67" s="19"/>
      <c r="V67" s="19"/>
      <c r="W67" s="19"/>
      <c r="X67" s="21"/>
      <c r="Y67" s="21"/>
      <c r="Z67" s="21"/>
      <c r="AA67" s="21"/>
      <c r="AB67" s="21"/>
      <c r="AC67" s="21"/>
    </row>
    <row r="68" spans="1:29" x14ac:dyDescent="0.25">
      <c r="A68" s="21" t="s">
        <v>185</v>
      </c>
      <c r="B68" s="21" t="s">
        <v>8</v>
      </c>
      <c r="C68" s="26" t="s">
        <v>24</v>
      </c>
      <c r="D68" s="22" t="s">
        <v>64</v>
      </c>
      <c r="E68" s="12"/>
      <c r="F68" s="12"/>
      <c r="G68" s="12"/>
      <c r="H68" s="12"/>
      <c r="I68" s="12"/>
      <c r="J68" s="19"/>
      <c r="K68" s="19">
        <f>0</f>
        <v>0</v>
      </c>
      <c r="L68" s="19"/>
      <c r="M68" s="19"/>
      <c r="N68" s="19"/>
      <c r="O68" s="19"/>
      <c r="P68" s="19"/>
      <c r="Q68" s="19"/>
      <c r="R68" s="19"/>
      <c r="S68" s="19"/>
      <c r="T68" s="19"/>
      <c r="U68" s="19"/>
      <c r="V68" s="19"/>
      <c r="W68" s="19"/>
      <c r="X68" s="21"/>
      <c r="Y68" s="21"/>
      <c r="Z68" s="21"/>
      <c r="AA68" s="21"/>
      <c r="AB68" s="21"/>
      <c r="AC68" s="21"/>
    </row>
    <row r="69" spans="1:29" x14ac:dyDescent="0.25">
      <c r="A69" s="21" t="s">
        <v>186</v>
      </c>
      <c r="B69" s="21" t="s">
        <v>1</v>
      </c>
      <c r="C69" s="26" t="s">
        <v>24</v>
      </c>
      <c r="D69" s="22"/>
      <c r="E69" s="12"/>
      <c r="F69" s="12"/>
      <c r="G69" s="12"/>
      <c r="H69" s="12"/>
      <c r="I69" s="12"/>
      <c r="J69" s="19"/>
      <c r="K69" s="19"/>
      <c r="L69" s="19"/>
      <c r="M69" s="19"/>
      <c r="N69" s="19"/>
      <c r="O69" s="19"/>
      <c r="P69" s="19"/>
      <c r="Q69" s="19"/>
      <c r="R69" s="19"/>
      <c r="S69" s="19"/>
      <c r="T69" s="19"/>
      <c r="U69" s="19"/>
      <c r="V69" s="19"/>
      <c r="W69" s="19"/>
      <c r="X69" s="21"/>
      <c r="Y69" s="21"/>
      <c r="Z69" s="21"/>
      <c r="AA69" s="21"/>
      <c r="AB69" s="21"/>
      <c r="AC69" s="21"/>
    </row>
    <row r="70" spans="1:29" x14ac:dyDescent="0.25">
      <c r="A70" s="21"/>
      <c r="B70" s="21"/>
      <c r="C70" s="30" t="s">
        <v>37</v>
      </c>
      <c r="D70" s="22"/>
      <c r="E70" s="12"/>
      <c r="F70" s="12"/>
      <c r="G70" s="12"/>
      <c r="H70" s="12"/>
      <c r="I70" s="12"/>
      <c r="J70" s="19"/>
      <c r="K70" s="19"/>
      <c r="L70" s="19"/>
      <c r="M70" s="19"/>
      <c r="N70" s="19"/>
      <c r="O70" s="19"/>
      <c r="P70" s="19"/>
      <c r="Q70" s="19"/>
      <c r="R70" s="19"/>
      <c r="S70" s="19"/>
      <c r="T70" s="19"/>
      <c r="U70" s="19"/>
      <c r="V70" s="19"/>
      <c r="W70" s="19"/>
      <c r="X70" s="19"/>
      <c r="Y70" s="19"/>
      <c r="Z70" s="19"/>
      <c r="AA70" s="19"/>
      <c r="AB70" s="19"/>
      <c r="AC70" s="19"/>
    </row>
    <row r="71" spans="1:29" x14ac:dyDescent="0.25">
      <c r="A71" s="21"/>
      <c r="B71" s="21"/>
      <c r="C71" s="30" t="s">
        <v>37</v>
      </c>
      <c r="D71" s="22"/>
      <c r="E71" s="12"/>
      <c r="F71" s="12"/>
      <c r="G71" s="12"/>
      <c r="H71" s="12"/>
      <c r="I71" s="12"/>
      <c r="J71" s="19"/>
      <c r="K71" s="19"/>
      <c r="L71" s="19"/>
      <c r="M71" s="19"/>
      <c r="N71" s="19"/>
      <c r="O71" s="19"/>
      <c r="P71" s="19"/>
      <c r="Q71" s="19"/>
      <c r="R71" s="19"/>
      <c r="S71" s="19"/>
      <c r="T71" s="19"/>
      <c r="U71" s="19"/>
      <c r="V71" s="19"/>
      <c r="W71" s="19"/>
      <c r="X71" s="19"/>
      <c r="Y71" s="19"/>
      <c r="Z71" s="19"/>
      <c r="AA71" s="19"/>
      <c r="AB71" s="19"/>
      <c r="AC71" s="19"/>
    </row>
    <row r="72" spans="1:29" x14ac:dyDescent="0.25">
      <c r="A72" s="21"/>
      <c r="B72" s="21"/>
      <c r="C72" s="21" t="s">
        <v>38</v>
      </c>
      <c r="D72" s="22"/>
      <c r="E72" s="12"/>
      <c r="F72" s="12"/>
      <c r="G72" s="12"/>
      <c r="H72" s="12"/>
      <c r="I72" s="12"/>
      <c r="J72" s="19"/>
      <c r="K72" s="19"/>
      <c r="L72" s="19"/>
      <c r="M72" s="19"/>
      <c r="N72" s="19"/>
      <c r="O72" s="19"/>
      <c r="P72" s="19"/>
      <c r="Q72" s="19"/>
      <c r="R72" s="19"/>
      <c r="S72" s="19"/>
      <c r="T72" s="19"/>
      <c r="U72" s="19"/>
      <c r="V72" s="19"/>
      <c r="W72" s="19"/>
      <c r="X72" s="19"/>
      <c r="Y72" s="19"/>
      <c r="Z72" s="19"/>
      <c r="AA72" s="19"/>
      <c r="AB72" s="19"/>
      <c r="AC72" s="19"/>
    </row>
    <row r="73" spans="1:29" x14ac:dyDescent="0.25">
      <c r="A73" s="21"/>
      <c r="B73" s="21"/>
      <c r="C73" s="34" t="s">
        <v>23</v>
      </c>
      <c r="D73" s="22"/>
      <c r="E73" s="12"/>
      <c r="F73" s="12"/>
      <c r="G73" s="12"/>
      <c r="H73" s="12"/>
      <c r="I73" s="12"/>
      <c r="J73" s="19"/>
      <c r="K73" s="19"/>
      <c r="L73" s="19"/>
      <c r="M73" s="19"/>
      <c r="N73" s="19"/>
      <c r="O73" s="19"/>
      <c r="P73" s="19"/>
      <c r="Q73" s="19"/>
      <c r="R73" s="19"/>
      <c r="S73" s="19"/>
      <c r="T73" s="19"/>
      <c r="U73" s="19"/>
      <c r="V73" s="19"/>
      <c r="W73" s="19"/>
      <c r="X73" s="19"/>
      <c r="Y73" s="19"/>
      <c r="Z73" s="19"/>
      <c r="AA73" s="19"/>
      <c r="AB73" s="19"/>
      <c r="AC73" s="19"/>
    </row>
    <row r="74" spans="1:29" x14ac:dyDescent="0.25">
      <c r="A74" s="21"/>
      <c r="B74" s="21"/>
      <c r="C74" s="34" t="s">
        <v>23</v>
      </c>
      <c r="D74" s="22"/>
      <c r="E74" s="12"/>
      <c r="F74" s="12"/>
      <c r="G74" s="12"/>
      <c r="H74" s="12"/>
      <c r="I74" s="12"/>
      <c r="J74" s="19"/>
      <c r="K74" s="19"/>
      <c r="L74" s="19"/>
      <c r="M74" s="19"/>
      <c r="N74" s="19"/>
      <c r="O74" s="19"/>
      <c r="P74" s="19"/>
      <c r="Q74" s="19"/>
      <c r="R74" s="19"/>
      <c r="S74" s="19"/>
      <c r="T74" s="19"/>
      <c r="U74" s="19"/>
      <c r="V74" s="19"/>
      <c r="W74" s="19"/>
      <c r="X74" s="19"/>
      <c r="Y74" s="19"/>
      <c r="Z74" s="19"/>
      <c r="AA74" s="19"/>
      <c r="AB74" s="19"/>
      <c r="AC74" s="19"/>
    </row>
    <row r="75" spans="1:29" x14ac:dyDescent="0.25">
      <c r="A75" s="21"/>
      <c r="B75" s="21"/>
      <c r="C75" s="34" t="s">
        <v>23</v>
      </c>
      <c r="D75" s="22"/>
      <c r="E75" s="12"/>
      <c r="F75" s="12"/>
      <c r="G75" s="12"/>
      <c r="H75" s="12"/>
      <c r="I75" s="12"/>
      <c r="J75" s="19"/>
      <c r="K75" s="19"/>
      <c r="L75" s="19"/>
      <c r="M75" s="19"/>
      <c r="N75" s="19"/>
      <c r="O75" s="19"/>
      <c r="P75" s="19"/>
      <c r="Q75" s="19"/>
      <c r="R75" s="19"/>
      <c r="S75" s="19"/>
      <c r="T75" s="19"/>
      <c r="U75" s="19"/>
      <c r="V75" s="19"/>
      <c r="W75" s="19"/>
      <c r="X75" s="19"/>
      <c r="Y75" s="19"/>
      <c r="Z75" s="19"/>
      <c r="AA75" s="19"/>
      <c r="AB75" s="19"/>
      <c r="AC75" s="19"/>
    </row>
    <row r="76" spans="1:29" x14ac:dyDescent="0.25">
      <c r="A76" s="21"/>
      <c r="B76" s="21"/>
      <c r="C76" s="21"/>
      <c r="D76" s="22"/>
      <c r="E76" s="12"/>
      <c r="F76" s="12"/>
      <c r="G76" s="12"/>
      <c r="H76" s="12"/>
      <c r="I76" s="12"/>
      <c r="J76" s="19"/>
      <c r="K76" s="19"/>
      <c r="L76" s="19"/>
      <c r="M76" s="19"/>
      <c r="N76" s="19"/>
      <c r="O76" s="19"/>
      <c r="P76" s="19"/>
      <c r="Q76" s="19"/>
      <c r="R76" s="19"/>
      <c r="S76" s="19"/>
      <c r="T76" s="19"/>
      <c r="U76" s="19"/>
      <c r="V76" s="19"/>
      <c r="W76" s="19"/>
      <c r="X76" s="19"/>
      <c r="Y76" s="19"/>
      <c r="Z76" s="19"/>
      <c r="AA76" s="19"/>
      <c r="AB76" s="19"/>
      <c r="AC76" s="19"/>
    </row>
    <row r="77" spans="1:29" x14ac:dyDescent="0.25">
      <c r="C77" s="27" t="s">
        <v>66</v>
      </c>
      <c r="E77" s="28"/>
      <c r="F77" s="28"/>
      <c r="G77" s="12"/>
      <c r="H77" s="12"/>
      <c r="I77" s="12"/>
      <c r="J77" s="1"/>
      <c r="K77" s="1"/>
      <c r="L77" s="1"/>
      <c r="M77" s="1"/>
      <c r="N77" s="1"/>
      <c r="O77" s="1"/>
      <c r="P77" s="1"/>
      <c r="Q77" s="1"/>
      <c r="R77" s="1"/>
      <c r="S77" s="1"/>
      <c r="T77" s="1"/>
      <c r="U77" s="1"/>
      <c r="V77" s="1"/>
      <c r="W77" s="1"/>
      <c r="X77" s="1"/>
      <c r="Y77" s="1"/>
      <c r="Z77" s="1"/>
      <c r="AA77" s="1"/>
      <c r="AB77" s="1"/>
      <c r="AC77" s="1"/>
    </row>
    <row r="78" spans="1:29" ht="15.75" thickBot="1" x14ac:dyDescent="0.3">
      <c r="E78" s="28"/>
      <c r="F78" s="28"/>
      <c r="G78" s="67"/>
      <c r="H78" s="67"/>
      <c r="I78" s="67"/>
      <c r="J78" s="2">
        <f t="shared" ref="E78:AC78" si="2">SUM(J23:J77)</f>
        <v>3511846</v>
      </c>
      <c r="K78" s="2">
        <f t="shared" ref="K78:L78" si="3">SUM(K23:K77)</f>
        <v>820534</v>
      </c>
      <c r="L78" s="2">
        <f t="shared" si="3"/>
        <v>3511846</v>
      </c>
      <c r="M78" s="2">
        <f t="shared" si="2"/>
        <v>3209026</v>
      </c>
      <c r="N78" s="2">
        <f t="shared" si="2"/>
        <v>3209026</v>
      </c>
      <c r="O78" s="2">
        <f t="shared" si="2"/>
        <v>3209026</v>
      </c>
      <c r="P78" s="2">
        <f t="shared" si="2"/>
        <v>3209026</v>
      </c>
      <c r="Q78" s="2">
        <f t="shared" si="2"/>
        <v>3163938</v>
      </c>
      <c r="R78" s="2">
        <f t="shared" si="2"/>
        <v>3118850</v>
      </c>
      <c r="S78" s="2">
        <f t="shared" si="2"/>
        <v>3053846</v>
      </c>
      <c r="T78" s="2">
        <f t="shared" si="2"/>
        <v>2492120</v>
      </c>
      <c r="U78" s="2">
        <f t="shared" si="2"/>
        <v>1948332</v>
      </c>
      <c r="V78" s="2">
        <f t="shared" si="2"/>
        <v>1174319</v>
      </c>
      <c r="W78" s="2">
        <f t="shared" si="2"/>
        <v>751462</v>
      </c>
      <c r="X78" s="2">
        <f t="shared" si="2"/>
        <v>0</v>
      </c>
      <c r="Y78" s="2">
        <f t="shared" si="2"/>
        <v>0</v>
      </c>
      <c r="Z78" s="2">
        <f t="shared" si="2"/>
        <v>0</v>
      </c>
      <c r="AA78" s="2">
        <f t="shared" si="2"/>
        <v>0</v>
      </c>
      <c r="AB78" s="2">
        <f t="shared" si="2"/>
        <v>0</v>
      </c>
      <c r="AC78" s="2">
        <f t="shared" si="2"/>
        <v>0</v>
      </c>
    </row>
    <row r="79" spans="1:29" ht="15.75" thickTop="1" x14ac:dyDescent="0.25">
      <c r="E79" s="28"/>
      <c r="F79" s="28"/>
      <c r="G79" s="68"/>
      <c r="H79" s="68"/>
      <c r="I79" s="68"/>
      <c r="J79" s="28"/>
      <c r="K79" s="28"/>
      <c r="L79" s="28"/>
      <c r="M79" s="28"/>
      <c r="N79" s="28"/>
      <c r="O79" s="28"/>
      <c r="P79" s="28"/>
      <c r="Q79" s="28"/>
      <c r="R79" s="28"/>
      <c r="S79" s="28"/>
      <c r="T79" s="28"/>
      <c r="U79" s="28"/>
      <c r="V79" s="28"/>
      <c r="W79" s="28"/>
      <c r="X79" s="28"/>
      <c r="Y79" s="28"/>
      <c r="Z79" s="28"/>
      <c r="AA79" s="28"/>
      <c r="AB79" s="28"/>
      <c r="AC79" s="28"/>
    </row>
    <row r="80" spans="1:29" x14ac:dyDescent="0.25">
      <c r="C80" s="27" t="s">
        <v>74</v>
      </c>
      <c r="E80" s="1"/>
      <c r="F80" s="1"/>
      <c r="G80" s="12"/>
      <c r="H80" s="12"/>
      <c r="I80" s="12"/>
      <c r="J80" s="1"/>
      <c r="K80" s="1"/>
      <c r="L80" s="1"/>
      <c r="M80" s="1"/>
      <c r="N80" s="1"/>
      <c r="O80" s="1"/>
      <c r="P80" s="1"/>
      <c r="Q80" s="1"/>
      <c r="R80" s="1"/>
      <c r="S80" s="1"/>
      <c r="T80" s="1"/>
      <c r="U80" s="1"/>
      <c r="V80" s="1"/>
      <c r="W80" s="1"/>
      <c r="X80" s="1"/>
      <c r="Y80" s="1"/>
      <c r="Z80" s="1"/>
      <c r="AA80" s="1"/>
      <c r="AB80" s="1"/>
      <c r="AC80" s="1"/>
    </row>
    <row r="81" spans="1:34" x14ac:dyDescent="0.25">
      <c r="B81" t="s">
        <v>9</v>
      </c>
      <c r="E81" s="1"/>
      <c r="F81" s="1"/>
      <c r="G81" s="12"/>
      <c r="H81" s="12"/>
      <c r="I81" s="12"/>
      <c r="J81" s="1">
        <f t="shared" ref="G81:AC81" si="4">SUMIF(($B$23:$B$77),"BLD",J$23:J$77)</f>
        <v>0</v>
      </c>
      <c r="K81" s="1">
        <f t="shared" si="4"/>
        <v>0</v>
      </c>
      <c r="L81" s="1">
        <f t="shared" si="4"/>
        <v>0</v>
      </c>
      <c r="M81" s="1">
        <f t="shared" si="4"/>
        <v>0</v>
      </c>
      <c r="N81" s="1">
        <f t="shared" si="4"/>
        <v>0</v>
      </c>
      <c r="O81" s="1">
        <f t="shared" si="4"/>
        <v>0</v>
      </c>
      <c r="P81" s="1">
        <f t="shared" si="4"/>
        <v>0</v>
      </c>
      <c r="Q81" s="1">
        <f t="shared" si="4"/>
        <v>0</v>
      </c>
      <c r="R81" s="1">
        <f t="shared" si="4"/>
        <v>0</v>
      </c>
      <c r="S81" s="1">
        <f t="shared" si="4"/>
        <v>0</v>
      </c>
      <c r="T81" s="1">
        <f t="shared" si="4"/>
        <v>0</v>
      </c>
      <c r="U81" s="1">
        <f t="shared" si="4"/>
        <v>0</v>
      </c>
      <c r="V81" s="1">
        <f t="shared" si="4"/>
        <v>0</v>
      </c>
      <c r="W81" s="1">
        <f t="shared" si="4"/>
        <v>0</v>
      </c>
      <c r="X81" s="1">
        <f t="shared" si="4"/>
        <v>0</v>
      </c>
      <c r="Y81" s="1">
        <f t="shared" si="4"/>
        <v>0</v>
      </c>
      <c r="Z81" s="1">
        <f t="shared" si="4"/>
        <v>0</v>
      </c>
      <c r="AA81" s="1">
        <f t="shared" si="4"/>
        <v>0</v>
      </c>
      <c r="AB81" s="1">
        <f t="shared" si="4"/>
        <v>0</v>
      </c>
      <c r="AC81" s="1">
        <f t="shared" si="4"/>
        <v>0</v>
      </c>
    </row>
    <row r="82" spans="1:34" x14ac:dyDescent="0.25">
      <c r="B82" t="s">
        <v>29</v>
      </c>
      <c r="E82" s="1"/>
      <c r="F82" s="1"/>
      <c r="G82" s="12"/>
      <c r="H82" s="12"/>
      <c r="I82" s="12"/>
      <c r="J82" s="1">
        <f t="shared" ref="G82:AC82" si="5">SUMIF(($B$23:$B$77),"BLD10",J$23:J$77)</f>
        <v>0</v>
      </c>
      <c r="K82" s="1">
        <f t="shared" si="5"/>
        <v>0</v>
      </c>
      <c r="L82" s="1">
        <f t="shared" si="5"/>
        <v>0</v>
      </c>
      <c r="M82" s="1">
        <f t="shared" si="5"/>
        <v>0</v>
      </c>
      <c r="N82" s="1">
        <f t="shared" si="5"/>
        <v>0</v>
      </c>
      <c r="O82" s="1">
        <f t="shared" si="5"/>
        <v>0</v>
      </c>
      <c r="P82" s="1">
        <f t="shared" si="5"/>
        <v>0</v>
      </c>
      <c r="Q82" s="1">
        <f t="shared" si="5"/>
        <v>0</v>
      </c>
      <c r="R82" s="1">
        <f t="shared" si="5"/>
        <v>0</v>
      </c>
      <c r="S82" s="1">
        <f t="shared" si="5"/>
        <v>0</v>
      </c>
      <c r="T82" s="1">
        <f t="shared" si="5"/>
        <v>0</v>
      </c>
      <c r="U82" s="1">
        <f t="shared" si="5"/>
        <v>0</v>
      </c>
      <c r="V82" s="1">
        <f t="shared" si="5"/>
        <v>0</v>
      </c>
      <c r="W82" s="1">
        <f t="shared" si="5"/>
        <v>0</v>
      </c>
      <c r="X82" s="1">
        <f t="shared" si="5"/>
        <v>0</v>
      </c>
      <c r="Y82" s="1">
        <f t="shared" si="5"/>
        <v>0</v>
      </c>
      <c r="Z82" s="1">
        <f t="shared" si="5"/>
        <v>0</v>
      </c>
      <c r="AA82" s="1">
        <f t="shared" si="5"/>
        <v>0</v>
      </c>
      <c r="AB82" s="1">
        <f t="shared" si="5"/>
        <v>0</v>
      </c>
      <c r="AC82" s="1">
        <f t="shared" si="5"/>
        <v>0</v>
      </c>
    </row>
    <row r="83" spans="1:34" x14ac:dyDescent="0.25">
      <c r="B83" t="s">
        <v>1</v>
      </c>
      <c r="E83" s="1"/>
      <c r="F83" s="1"/>
      <c r="G83" s="12"/>
      <c r="H83" s="12"/>
      <c r="I83" s="12"/>
      <c r="J83" s="1">
        <f t="shared" ref="E83:AC83" si="6">SUMIF(($B$23:$B$77),"BLD3",J$23:J$77)</f>
        <v>0</v>
      </c>
      <c r="K83" s="1">
        <f t="shared" si="6"/>
        <v>0</v>
      </c>
      <c r="L83" s="1">
        <f t="shared" si="6"/>
        <v>0</v>
      </c>
      <c r="M83" s="1">
        <f t="shared" si="6"/>
        <v>0</v>
      </c>
      <c r="N83" s="1">
        <f t="shared" si="6"/>
        <v>0</v>
      </c>
      <c r="O83" s="1">
        <f t="shared" si="6"/>
        <v>0</v>
      </c>
      <c r="P83" s="1">
        <f t="shared" si="6"/>
        <v>0</v>
      </c>
      <c r="Q83" s="1">
        <f t="shared" si="6"/>
        <v>0</v>
      </c>
      <c r="R83" s="1">
        <f t="shared" si="6"/>
        <v>0</v>
      </c>
      <c r="S83" s="1">
        <f t="shared" si="6"/>
        <v>0</v>
      </c>
      <c r="T83" s="1">
        <f t="shared" si="6"/>
        <v>0</v>
      </c>
      <c r="U83" s="1">
        <f t="shared" si="6"/>
        <v>0</v>
      </c>
      <c r="V83" s="1">
        <f t="shared" si="6"/>
        <v>0</v>
      </c>
      <c r="W83" s="1">
        <f t="shared" si="6"/>
        <v>0</v>
      </c>
      <c r="X83" s="1">
        <f t="shared" si="6"/>
        <v>0</v>
      </c>
      <c r="Y83" s="1">
        <f t="shared" si="6"/>
        <v>0</v>
      </c>
      <c r="Z83" s="1">
        <f t="shared" si="6"/>
        <v>0</v>
      </c>
      <c r="AA83" s="1">
        <f t="shared" si="6"/>
        <v>0</v>
      </c>
      <c r="AB83" s="1">
        <f t="shared" si="6"/>
        <v>0</v>
      </c>
      <c r="AC83" s="1">
        <f t="shared" si="6"/>
        <v>0</v>
      </c>
    </row>
    <row r="84" spans="1:34" x14ac:dyDescent="0.25">
      <c r="B84" t="s">
        <v>8</v>
      </c>
      <c r="E84" s="28"/>
      <c r="F84" s="28"/>
      <c r="G84" s="12"/>
      <c r="H84" s="12"/>
      <c r="I84" s="12"/>
      <c r="J84" s="1">
        <f t="shared" ref="E84:AC84" si="7">SUMIF(($B$23:$B$77),"BLD4",J$23:J$77)</f>
        <v>3511846</v>
      </c>
      <c r="K84" s="1">
        <f t="shared" si="7"/>
        <v>820534</v>
      </c>
      <c r="L84" s="1">
        <f t="shared" si="7"/>
        <v>3511846</v>
      </c>
      <c r="M84" s="1">
        <f t="shared" si="7"/>
        <v>3209026</v>
      </c>
      <c r="N84" s="1">
        <f t="shared" si="7"/>
        <v>3209026</v>
      </c>
      <c r="O84" s="1">
        <f t="shared" si="7"/>
        <v>3209026</v>
      </c>
      <c r="P84" s="1">
        <f t="shared" si="7"/>
        <v>3209026</v>
      </c>
      <c r="Q84" s="1">
        <f t="shared" si="7"/>
        <v>3163938</v>
      </c>
      <c r="R84" s="1">
        <f t="shared" si="7"/>
        <v>3118850</v>
      </c>
      <c r="S84" s="1">
        <f t="shared" si="7"/>
        <v>3053846</v>
      </c>
      <c r="T84" s="1">
        <f t="shared" si="7"/>
        <v>2492120</v>
      </c>
      <c r="U84" s="1">
        <f t="shared" si="7"/>
        <v>1948332</v>
      </c>
      <c r="V84" s="1">
        <f t="shared" si="7"/>
        <v>1174319</v>
      </c>
      <c r="W84" s="1">
        <f t="shared" si="7"/>
        <v>751462</v>
      </c>
      <c r="X84" s="1">
        <f t="shared" si="7"/>
        <v>0</v>
      </c>
      <c r="Y84" s="1">
        <f t="shared" si="7"/>
        <v>0</v>
      </c>
      <c r="Z84" s="1">
        <f t="shared" si="7"/>
        <v>0</v>
      </c>
      <c r="AA84" s="1">
        <f t="shared" si="7"/>
        <v>0</v>
      </c>
      <c r="AB84" s="1">
        <f t="shared" si="7"/>
        <v>0</v>
      </c>
      <c r="AC84" s="1">
        <f t="shared" si="7"/>
        <v>0</v>
      </c>
    </row>
    <row r="85" spans="1:34" ht="15.75" thickBot="1" x14ac:dyDescent="0.3">
      <c r="E85" s="28"/>
      <c r="F85" s="28"/>
      <c r="G85" s="67"/>
      <c r="H85" s="67"/>
      <c r="I85" s="67"/>
      <c r="J85" s="2">
        <f t="shared" ref="G85:AC85" si="8">SUM(J81:J84)</f>
        <v>3511846</v>
      </c>
      <c r="K85" s="2">
        <f t="shared" ref="K85:L85" si="9">SUM(K81:K84)</f>
        <v>820534</v>
      </c>
      <c r="L85" s="2">
        <f t="shared" si="9"/>
        <v>3511846</v>
      </c>
      <c r="M85" s="2">
        <f t="shared" si="8"/>
        <v>3209026</v>
      </c>
      <c r="N85" s="2">
        <f t="shared" si="8"/>
        <v>3209026</v>
      </c>
      <c r="O85" s="2">
        <f t="shared" si="8"/>
        <v>3209026</v>
      </c>
      <c r="P85" s="2">
        <f t="shared" si="8"/>
        <v>3209026</v>
      </c>
      <c r="Q85" s="2">
        <f t="shared" si="8"/>
        <v>3163938</v>
      </c>
      <c r="R85" s="2">
        <f t="shared" si="8"/>
        <v>3118850</v>
      </c>
      <c r="S85" s="2">
        <f t="shared" si="8"/>
        <v>3053846</v>
      </c>
      <c r="T85" s="2">
        <f t="shared" si="8"/>
        <v>2492120</v>
      </c>
      <c r="U85" s="2">
        <f t="shared" si="8"/>
        <v>1948332</v>
      </c>
      <c r="V85" s="2">
        <f t="shared" si="8"/>
        <v>1174319</v>
      </c>
      <c r="W85" s="2">
        <f t="shared" si="8"/>
        <v>751462</v>
      </c>
      <c r="X85" s="2">
        <f t="shared" si="8"/>
        <v>0</v>
      </c>
      <c r="Y85" s="2">
        <f t="shared" si="8"/>
        <v>0</v>
      </c>
      <c r="Z85" s="2">
        <f t="shared" si="8"/>
        <v>0</v>
      </c>
      <c r="AA85" s="2">
        <f t="shared" si="8"/>
        <v>0</v>
      </c>
      <c r="AB85" s="2">
        <f t="shared" si="8"/>
        <v>0</v>
      </c>
      <c r="AC85" s="2">
        <f t="shared" si="8"/>
        <v>0</v>
      </c>
    </row>
    <row r="86" spans="1:34" ht="15.75" thickTop="1" x14ac:dyDescent="0.25">
      <c r="C86" s="13" t="s">
        <v>50</v>
      </c>
      <c r="D86" s="8" t="s">
        <v>70</v>
      </c>
      <c r="E86" s="28"/>
      <c r="F86" s="28"/>
      <c r="G86" s="12"/>
      <c r="H86" s="12"/>
      <c r="I86" s="12"/>
      <c r="J86" s="1"/>
      <c r="K86" s="1"/>
      <c r="L86" s="1"/>
      <c r="M86" s="1"/>
      <c r="N86" s="1"/>
      <c r="O86" s="1"/>
      <c r="P86" s="1"/>
      <c r="Q86" s="1"/>
      <c r="R86" s="1"/>
      <c r="S86" s="1"/>
      <c r="T86" s="1"/>
      <c r="U86" s="1"/>
      <c r="V86" s="1"/>
      <c r="W86" s="1"/>
      <c r="X86" s="1"/>
      <c r="Y86" s="1"/>
      <c r="Z86" s="1"/>
      <c r="AA86" s="1"/>
      <c r="AB86" s="1"/>
      <c r="AC86" s="1"/>
    </row>
    <row r="87" spans="1:34" x14ac:dyDescent="0.25">
      <c r="B87" t="s">
        <v>91</v>
      </c>
      <c r="C87" t="s">
        <v>22</v>
      </c>
      <c r="D87" s="8" t="s">
        <v>16</v>
      </c>
      <c r="E87" s="1"/>
      <c r="F87" s="1"/>
      <c r="G87" s="12"/>
      <c r="H87" s="12"/>
      <c r="I87" s="12"/>
      <c r="J87" s="1">
        <f t="shared" ref="G87:AC87" si="10">SUMIF(($D$23:$D$77),"R",J$23:J$77)</f>
        <v>0</v>
      </c>
      <c r="K87" s="1">
        <f t="shared" si="10"/>
        <v>0</v>
      </c>
      <c r="L87" s="1">
        <f t="shared" si="10"/>
        <v>0</v>
      </c>
      <c r="M87" s="1">
        <f t="shared" si="10"/>
        <v>0</v>
      </c>
      <c r="N87" s="1">
        <f t="shared" si="10"/>
        <v>0</v>
      </c>
      <c r="O87" s="1">
        <f t="shared" si="10"/>
        <v>0</v>
      </c>
      <c r="P87" s="1">
        <f t="shared" si="10"/>
        <v>0</v>
      </c>
      <c r="Q87" s="1">
        <f t="shared" si="10"/>
        <v>0</v>
      </c>
      <c r="R87" s="1">
        <f t="shared" si="10"/>
        <v>0</v>
      </c>
      <c r="S87" s="1">
        <f t="shared" si="10"/>
        <v>0</v>
      </c>
      <c r="T87" s="1">
        <f t="shared" si="10"/>
        <v>0</v>
      </c>
      <c r="U87" s="1">
        <f t="shared" si="10"/>
        <v>0</v>
      </c>
      <c r="V87" s="1">
        <f t="shared" si="10"/>
        <v>0</v>
      </c>
      <c r="W87" s="1">
        <f t="shared" si="10"/>
        <v>0</v>
      </c>
      <c r="X87" s="1">
        <f t="shared" si="10"/>
        <v>0</v>
      </c>
      <c r="Y87" s="1">
        <f t="shared" si="10"/>
        <v>0</v>
      </c>
      <c r="Z87" s="1">
        <f t="shared" si="10"/>
        <v>0</v>
      </c>
      <c r="AA87" s="1">
        <f t="shared" si="10"/>
        <v>0</v>
      </c>
      <c r="AB87" s="1">
        <f t="shared" si="10"/>
        <v>0</v>
      </c>
      <c r="AC87" s="1">
        <f t="shared" si="10"/>
        <v>0</v>
      </c>
    </row>
    <row r="88" spans="1:34" x14ac:dyDescent="0.25">
      <c r="B88" t="s">
        <v>92</v>
      </c>
      <c r="C88" t="s">
        <v>39</v>
      </c>
      <c r="D88" s="8" t="s">
        <v>71</v>
      </c>
      <c r="E88" s="1"/>
      <c r="F88" s="1"/>
      <c r="G88" s="12"/>
      <c r="H88" s="12"/>
      <c r="I88" s="12"/>
      <c r="J88" s="1">
        <f t="shared" ref="G88:AC88" si="11">SUMIF(($D$23:$D$77),"R10",J$23:J$77)</f>
        <v>0</v>
      </c>
      <c r="K88" s="1">
        <f t="shared" si="11"/>
        <v>0</v>
      </c>
      <c r="L88" s="1">
        <f t="shared" si="11"/>
        <v>0</v>
      </c>
      <c r="M88" s="1">
        <f t="shared" si="11"/>
        <v>0</v>
      </c>
      <c r="N88" s="1">
        <f t="shared" si="11"/>
        <v>0</v>
      </c>
      <c r="O88" s="1">
        <f t="shared" si="11"/>
        <v>0</v>
      </c>
      <c r="P88" s="1">
        <f t="shared" si="11"/>
        <v>0</v>
      </c>
      <c r="Q88" s="1">
        <f t="shared" si="11"/>
        <v>0</v>
      </c>
      <c r="R88" s="1">
        <f t="shared" si="11"/>
        <v>0</v>
      </c>
      <c r="S88" s="1">
        <f t="shared" si="11"/>
        <v>0</v>
      </c>
      <c r="T88" s="1">
        <f t="shared" si="11"/>
        <v>0</v>
      </c>
      <c r="U88" s="1">
        <f t="shared" si="11"/>
        <v>0</v>
      </c>
      <c r="V88" s="1">
        <f t="shared" si="11"/>
        <v>0</v>
      </c>
      <c r="W88" s="1">
        <f t="shared" si="11"/>
        <v>0</v>
      </c>
      <c r="X88" s="1">
        <f t="shared" si="11"/>
        <v>0</v>
      </c>
      <c r="Y88" s="1">
        <f t="shared" si="11"/>
        <v>0</v>
      </c>
      <c r="Z88" s="1">
        <f t="shared" si="11"/>
        <v>0</v>
      </c>
      <c r="AA88" s="1">
        <f t="shared" si="11"/>
        <v>0</v>
      </c>
      <c r="AB88" s="1">
        <f t="shared" si="11"/>
        <v>0</v>
      </c>
      <c r="AC88" s="1">
        <f t="shared" si="11"/>
        <v>0</v>
      </c>
    </row>
    <row r="89" spans="1:34" x14ac:dyDescent="0.25">
      <c r="B89" t="s">
        <v>93</v>
      </c>
      <c r="C89" t="s">
        <v>41</v>
      </c>
      <c r="D89" s="8" t="s">
        <v>72</v>
      </c>
      <c r="E89" s="1"/>
      <c r="F89" s="1"/>
      <c r="G89" s="12"/>
      <c r="H89" s="12"/>
      <c r="I89" s="12"/>
      <c r="J89" s="1">
        <f t="shared" ref="G89:AC89" si="12">SUMIF(($D$23:$D$77),"R3",J$23:J$77)</f>
        <v>0</v>
      </c>
      <c r="K89" s="1">
        <f t="shared" si="12"/>
        <v>0</v>
      </c>
      <c r="L89" s="1">
        <f t="shared" si="12"/>
        <v>0</v>
      </c>
      <c r="M89" s="1">
        <f t="shared" si="12"/>
        <v>0</v>
      </c>
      <c r="N89" s="1">
        <f t="shared" si="12"/>
        <v>0</v>
      </c>
      <c r="O89" s="1">
        <f t="shared" si="12"/>
        <v>0</v>
      </c>
      <c r="P89" s="1">
        <f t="shared" si="12"/>
        <v>0</v>
      </c>
      <c r="Q89" s="1">
        <f t="shared" si="12"/>
        <v>0</v>
      </c>
      <c r="R89" s="1">
        <f t="shared" si="12"/>
        <v>0</v>
      </c>
      <c r="S89" s="1">
        <f t="shared" si="12"/>
        <v>0</v>
      </c>
      <c r="T89" s="1">
        <f t="shared" si="12"/>
        <v>0</v>
      </c>
      <c r="U89" s="1">
        <f t="shared" si="12"/>
        <v>0</v>
      </c>
      <c r="V89" s="1">
        <f t="shared" si="12"/>
        <v>0</v>
      </c>
      <c r="W89" s="1">
        <f t="shared" si="12"/>
        <v>0</v>
      </c>
      <c r="X89" s="1">
        <f t="shared" si="12"/>
        <v>0</v>
      </c>
      <c r="Y89" s="1">
        <f t="shared" si="12"/>
        <v>0</v>
      </c>
      <c r="Z89" s="1">
        <f t="shared" si="12"/>
        <v>0</v>
      </c>
      <c r="AA89" s="1">
        <f t="shared" si="12"/>
        <v>0</v>
      </c>
      <c r="AB89" s="1">
        <f t="shared" si="12"/>
        <v>0</v>
      </c>
      <c r="AC89" s="1">
        <f t="shared" si="12"/>
        <v>0</v>
      </c>
    </row>
    <row r="90" spans="1:34" x14ac:dyDescent="0.25">
      <c r="B90" t="s">
        <v>94</v>
      </c>
      <c r="C90" t="s">
        <v>40</v>
      </c>
      <c r="D90" s="8" t="s">
        <v>73</v>
      </c>
      <c r="E90" s="1"/>
      <c r="F90" s="1"/>
      <c r="G90" s="12"/>
      <c r="H90" s="12"/>
      <c r="I90" s="12"/>
      <c r="J90" s="1">
        <f t="shared" ref="G90:AC90" si="13">SUMIF(($D$23:$D$77),"R4",J$23:J$77)</f>
        <v>0</v>
      </c>
      <c r="K90" s="1">
        <f t="shared" si="13"/>
        <v>0</v>
      </c>
      <c r="L90" s="1">
        <f t="shared" si="13"/>
        <v>0</v>
      </c>
      <c r="M90" s="1">
        <f t="shared" si="13"/>
        <v>0</v>
      </c>
      <c r="N90" s="1">
        <f t="shared" si="13"/>
        <v>0</v>
      </c>
      <c r="O90" s="1">
        <f t="shared" si="13"/>
        <v>0</v>
      </c>
      <c r="P90" s="1">
        <f t="shared" si="13"/>
        <v>0</v>
      </c>
      <c r="Q90" s="1">
        <f t="shared" si="13"/>
        <v>0</v>
      </c>
      <c r="R90" s="1">
        <f t="shared" si="13"/>
        <v>0</v>
      </c>
      <c r="S90" s="1">
        <f t="shared" si="13"/>
        <v>0</v>
      </c>
      <c r="T90" s="1">
        <f t="shared" si="13"/>
        <v>0</v>
      </c>
      <c r="U90" s="1">
        <f t="shared" si="13"/>
        <v>0</v>
      </c>
      <c r="V90" s="1">
        <f t="shared" si="13"/>
        <v>0</v>
      </c>
      <c r="W90" s="1">
        <f t="shared" si="13"/>
        <v>0</v>
      </c>
      <c r="X90" s="1">
        <f t="shared" si="13"/>
        <v>0</v>
      </c>
      <c r="Y90" s="1">
        <f t="shared" si="13"/>
        <v>0</v>
      </c>
      <c r="Z90" s="1">
        <f t="shared" si="13"/>
        <v>0</v>
      </c>
      <c r="AA90" s="1">
        <f t="shared" si="13"/>
        <v>0</v>
      </c>
      <c r="AB90" s="1">
        <f t="shared" si="13"/>
        <v>0</v>
      </c>
      <c r="AC90" s="1">
        <f t="shared" si="13"/>
        <v>0</v>
      </c>
    </row>
    <row r="91" spans="1:34" x14ac:dyDescent="0.25">
      <c r="B91" t="s">
        <v>95</v>
      </c>
      <c r="C91" t="s">
        <v>63</v>
      </c>
      <c r="D91" s="8" t="s">
        <v>69</v>
      </c>
      <c r="E91" s="1"/>
      <c r="F91" s="1"/>
      <c r="G91" s="12"/>
      <c r="H91" s="12"/>
      <c r="I91" s="12"/>
      <c r="J91" s="1">
        <f t="shared" ref="G91:AC91" si="14">SUMIF(($D$23:$D$77),"EPC3",J$23:J$77)</f>
        <v>0</v>
      </c>
      <c r="K91" s="1">
        <f t="shared" si="14"/>
        <v>0</v>
      </c>
      <c r="L91" s="1">
        <f t="shared" si="14"/>
        <v>0</v>
      </c>
      <c r="M91" s="1">
        <f t="shared" si="14"/>
        <v>0</v>
      </c>
      <c r="N91" s="1">
        <f t="shared" si="14"/>
        <v>0</v>
      </c>
      <c r="O91" s="1">
        <f t="shared" si="14"/>
        <v>0</v>
      </c>
      <c r="P91" s="1">
        <f t="shared" si="14"/>
        <v>0</v>
      </c>
      <c r="Q91" s="1">
        <f t="shared" si="14"/>
        <v>0</v>
      </c>
      <c r="R91" s="1">
        <f t="shared" si="14"/>
        <v>0</v>
      </c>
      <c r="S91" s="1">
        <f t="shared" si="14"/>
        <v>0</v>
      </c>
      <c r="T91" s="1">
        <f t="shared" si="14"/>
        <v>0</v>
      </c>
      <c r="U91" s="1">
        <f t="shared" si="14"/>
        <v>0</v>
      </c>
      <c r="V91" s="1">
        <f t="shared" si="14"/>
        <v>0</v>
      </c>
      <c r="W91" s="1">
        <f t="shared" si="14"/>
        <v>0</v>
      </c>
      <c r="X91" s="1">
        <f t="shared" si="14"/>
        <v>0</v>
      </c>
      <c r="Y91" s="1">
        <f t="shared" si="14"/>
        <v>0</v>
      </c>
      <c r="Z91" s="1">
        <f t="shared" si="14"/>
        <v>0</v>
      </c>
      <c r="AA91" s="1">
        <f t="shared" si="14"/>
        <v>0</v>
      </c>
      <c r="AB91" s="1">
        <f t="shared" si="14"/>
        <v>0</v>
      </c>
      <c r="AC91" s="1">
        <f t="shared" si="14"/>
        <v>0</v>
      </c>
    </row>
    <row r="92" spans="1:34" x14ac:dyDescent="0.25">
      <c r="B92" t="s">
        <v>95</v>
      </c>
      <c r="C92" t="s">
        <v>65</v>
      </c>
      <c r="D92" s="8" t="s">
        <v>64</v>
      </c>
      <c r="E92" s="1"/>
      <c r="F92" s="1"/>
      <c r="G92" s="12"/>
      <c r="H92" s="12"/>
      <c r="I92" s="12"/>
      <c r="J92" s="1">
        <f t="shared" ref="G92:AC92" si="15">SUMIF(($D$23:$D$77),"EPC4",J$23:J$77)</f>
        <v>431230</v>
      </c>
      <c r="K92" s="1">
        <f t="shared" si="15"/>
        <v>419328</v>
      </c>
      <c r="L92" s="1">
        <f t="shared" si="15"/>
        <v>431230</v>
      </c>
      <c r="M92" s="1">
        <f t="shared" si="15"/>
        <v>431230</v>
      </c>
      <c r="N92" s="1">
        <f t="shared" si="15"/>
        <v>431230</v>
      </c>
      <c r="O92" s="1">
        <f t="shared" si="15"/>
        <v>431230</v>
      </c>
      <c r="P92" s="1">
        <f t="shared" si="15"/>
        <v>431230</v>
      </c>
      <c r="Q92" s="1">
        <f t="shared" si="15"/>
        <v>431230</v>
      </c>
      <c r="R92" s="1">
        <f t="shared" si="15"/>
        <v>431230</v>
      </c>
      <c r="S92" s="1">
        <f t="shared" si="15"/>
        <v>431230</v>
      </c>
      <c r="T92" s="1">
        <f t="shared" si="15"/>
        <v>215615</v>
      </c>
      <c r="U92" s="1">
        <f t="shared" si="15"/>
        <v>0</v>
      </c>
      <c r="V92" s="1">
        <f t="shared" si="15"/>
        <v>0</v>
      </c>
      <c r="W92" s="1">
        <f t="shared" si="15"/>
        <v>0</v>
      </c>
      <c r="X92" s="1">
        <f t="shared" si="15"/>
        <v>0</v>
      </c>
      <c r="Y92" s="1">
        <f t="shared" si="15"/>
        <v>0</v>
      </c>
      <c r="Z92" s="1">
        <f t="shared" si="15"/>
        <v>0</v>
      </c>
      <c r="AA92" s="1">
        <f t="shared" si="15"/>
        <v>0</v>
      </c>
      <c r="AB92" s="1">
        <f t="shared" si="15"/>
        <v>0</v>
      </c>
      <c r="AC92" s="1">
        <f t="shared" si="15"/>
        <v>0</v>
      </c>
    </row>
    <row r="93" spans="1:34" x14ac:dyDescent="0.25">
      <c r="A93" t="s">
        <v>13</v>
      </c>
      <c r="B93" t="s">
        <v>14</v>
      </c>
      <c r="C93" t="s">
        <v>26</v>
      </c>
      <c r="E93" s="12"/>
      <c r="F93" s="12"/>
      <c r="G93" s="12"/>
      <c r="H93" s="12"/>
      <c r="I93" s="12"/>
      <c r="J93" s="14"/>
      <c r="K93" s="14"/>
      <c r="L93" s="14"/>
      <c r="M93" s="14"/>
      <c r="N93" s="14"/>
      <c r="O93" s="14"/>
      <c r="P93" s="14"/>
      <c r="Q93" s="14"/>
      <c r="R93" s="14"/>
      <c r="S93" s="14"/>
      <c r="T93" s="14"/>
      <c r="U93" s="14"/>
      <c r="V93" s="14"/>
      <c r="W93" s="14"/>
      <c r="X93" s="14"/>
      <c r="Y93" s="14"/>
      <c r="Z93" s="14"/>
      <c r="AA93" s="14"/>
      <c r="AB93" s="14"/>
      <c r="AC93" s="14"/>
    </row>
    <row r="94" spans="1:34" x14ac:dyDescent="0.25">
      <c r="B94" t="s">
        <v>34</v>
      </c>
      <c r="C94" t="s">
        <v>54</v>
      </c>
      <c r="E94" s="12"/>
      <c r="F94" s="12"/>
      <c r="G94" s="12"/>
      <c r="H94" s="12"/>
      <c r="I94" s="12"/>
      <c r="J94" s="14"/>
      <c r="K94" s="14"/>
      <c r="L94" s="14"/>
      <c r="M94" s="14"/>
      <c r="N94" s="14"/>
      <c r="O94" s="14"/>
      <c r="P94" s="14"/>
      <c r="Q94" s="14"/>
      <c r="R94" s="14"/>
      <c r="S94" s="14"/>
      <c r="T94" s="14"/>
      <c r="U94" s="14"/>
      <c r="V94" s="14"/>
      <c r="W94" s="14"/>
      <c r="X94" s="14"/>
      <c r="Y94" s="14"/>
      <c r="Z94" s="14"/>
      <c r="AA94" s="14"/>
      <c r="AB94" s="14"/>
      <c r="AC94" s="14"/>
    </row>
    <row r="95" spans="1:34" x14ac:dyDescent="0.25">
      <c r="B95" t="s">
        <v>18</v>
      </c>
      <c r="C95" t="s">
        <v>21</v>
      </c>
      <c r="E95" s="12"/>
      <c r="F95" s="12"/>
      <c r="G95" s="12"/>
      <c r="H95" s="12"/>
      <c r="I95" s="12"/>
      <c r="J95" s="14"/>
      <c r="K95" s="14"/>
      <c r="L95" s="14"/>
      <c r="M95" s="14"/>
      <c r="N95" s="14"/>
      <c r="O95" s="14"/>
      <c r="P95" s="14"/>
      <c r="Q95" s="14"/>
      <c r="R95" s="14"/>
      <c r="S95" s="14"/>
      <c r="T95" s="14"/>
      <c r="U95" s="14"/>
      <c r="V95" s="14"/>
      <c r="W95" s="14"/>
      <c r="X95" s="14"/>
      <c r="Y95" s="14"/>
      <c r="Z95" s="14"/>
      <c r="AA95" s="14"/>
      <c r="AB95" s="14"/>
      <c r="AC95" s="14"/>
      <c r="AH95" s="8"/>
    </row>
    <row r="96" spans="1:34" x14ac:dyDescent="0.25">
      <c r="E96" s="1"/>
      <c r="F96" s="1"/>
      <c r="G96" s="1"/>
      <c r="H96" s="1"/>
      <c r="I96" s="1"/>
      <c r="J96" s="1"/>
      <c r="K96" s="1"/>
      <c r="L96" s="1"/>
      <c r="M96" s="1"/>
      <c r="N96" s="1"/>
      <c r="O96" s="1"/>
      <c r="P96" s="1"/>
      <c r="Q96" s="1"/>
      <c r="R96" s="1"/>
      <c r="S96" s="1"/>
      <c r="T96" s="1"/>
      <c r="U96" s="1"/>
      <c r="V96" s="1"/>
      <c r="W96" s="1"/>
      <c r="X96" s="1"/>
      <c r="Y96" s="1"/>
      <c r="Z96" s="1"/>
      <c r="AA96" s="1"/>
      <c r="AB96" s="1"/>
      <c r="AC96" s="1"/>
      <c r="AH96" s="8"/>
    </row>
    <row r="97" spans="1:34" x14ac:dyDescent="0.25">
      <c r="A97" t="s">
        <v>10</v>
      </c>
      <c r="E97" s="63"/>
      <c r="F97" s="64"/>
      <c r="G97" s="12"/>
      <c r="H97" s="12"/>
      <c r="I97" s="63"/>
      <c r="J97" s="15" t="s">
        <v>90</v>
      </c>
      <c r="K97" s="14"/>
      <c r="L97" s="14"/>
      <c r="M97" s="14"/>
      <c r="N97" s="1"/>
      <c r="O97" s="1"/>
      <c r="P97" s="1"/>
      <c r="Q97" s="1"/>
      <c r="R97" s="1"/>
      <c r="S97" s="1"/>
      <c r="T97" s="1"/>
      <c r="U97" s="1"/>
      <c r="V97" s="1"/>
      <c r="W97" s="1"/>
      <c r="X97" s="1"/>
      <c r="Y97" s="1"/>
      <c r="Z97" s="1"/>
      <c r="AA97" s="1"/>
      <c r="AB97" s="1"/>
      <c r="AC97" s="1"/>
      <c r="AH97" s="8"/>
    </row>
    <row r="98" spans="1:34" x14ac:dyDescent="0.25">
      <c r="B98" t="s">
        <v>9</v>
      </c>
      <c r="C98" t="s">
        <v>27</v>
      </c>
      <c r="E98" s="61"/>
      <c r="F98" s="61"/>
      <c r="G98" s="61"/>
      <c r="H98" s="61"/>
      <c r="I98" s="61"/>
      <c r="J98" s="59">
        <v>0.621</v>
      </c>
      <c r="K98" s="16">
        <f>+J98</f>
        <v>0.621</v>
      </c>
      <c r="L98" s="16">
        <f>+K98</f>
        <v>0.621</v>
      </c>
      <c r="M98" s="16">
        <f>+J98</f>
        <v>0.621</v>
      </c>
      <c r="N98" s="16">
        <f t="shared" ref="N98:AB103" si="16">+M98</f>
        <v>0.621</v>
      </c>
      <c r="O98" s="16">
        <f t="shared" si="16"/>
        <v>0.621</v>
      </c>
      <c r="P98" s="16">
        <f t="shared" si="16"/>
        <v>0.621</v>
      </c>
      <c r="Q98" s="16">
        <f t="shared" si="16"/>
        <v>0.621</v>
      </c>
      <c r="R98" s="16">
        <f t="shared" si="16"/>
        <v>0.621</v>
      </c>
      <c r="S98" s="16">
        <f t="shared" si="16"/>
        <v>0.621</v>
      </c>
      <c r="T98" s="16">
        <f t="shared" si="16"/>
        <v>0.621</v>
      </c>
      <c r="U98" s="16">
        <f t="shared" si="16"/>
        <v>0.621</v>
      </c>
      <c r="V98" s="16">
        <f t="shared" si="16"/>
        <v>0.621</v>
      </c>
      <c r="W98" s="16">
        <f t="shared" si="16"/>
        <v>0.621</v>
      </c>
      <c r="X98" s="16">
        <f t="shared" si="16"/>
        <v>0.621</v>
      </c>
      <c r="Y98" s="16">
        <f t="shared" si="16"/>
        <v>0.621</v>
      </c>
      <c r="Z98" s="16">
        <f t="shared" si="16"/>
        <v>0.621</v>
      </c>
      <c r="AA98" s="16">
        <f t="shared" si="16"/>
        <v>0.621</v>
      </c>
      <c r="AB98" s="16">
        <f t="shared" si="16"/>
        <v>0.621</v>
      </c>
      <c r="AC98" s="16">
        <f t="shared" ref="AB98:AC103" si="17">+AB98</f>
        <v>0.621</v>
      </c>
      <c r="AH98" s="8"/>
    </row>
    <row r="99" spans="1:34" x14ac:dyDescent="0.25">
      <c r="B99" t="s">
        <v>29</v>
      </c>
      <c r="C99" t="s">
        <v>44</v>
      </c>
      <c r="E99" s="61"/>
      <c r="F99" s="61"/>
      <c r="G99" s="61"/>
      <c r="H99" s="61"/>
      <c r="I99" s="61"/>
      <c r="J99" s="59">
        <v>0.72099999999999997</v>
      </c>
      <c r="K99" s="16">
        <f t="shared" ref="J99:L108" si="18">+J99</f>
        <v>0.72099999999999997</v>
      </c>
      <c r="L99" s="16">
        <f t="shared" si="18"/>
        <v>0.72099999999999997</v>
      </c>
      <c r="M99" s="16">
        <f>+J99</f>
        <v>0.72099999999999997</v>
      </c>
      <c r="N99" s="16">
        <f t="shared" si="16"/>
        <v>0.72099999999999997</v>
      </c>
      <c r="O99" s="16">
        <f t="shared" si="16"/>
        <v>0.72099999999999997</v>
      </c>
      <c r="P99" s="16">
        <f t="shared" si="16"/>
        <v>0.72099999999999997</v>
      </c>
      <c r="Q99" s="16">
        <f t="shared" si="16"/>
        <v>0.72099999999999997</v>
      </c>
      <c r="R99" s="16">
        <f t="shared" si="16"/>
        <v>0.72099999999999997</v>
      </c>
      <c r="S99" s="16">
        <f t="shared" si="16"/>
        <v>0.72099999999999997</v>
      </c>
      <c r="T99" s="16">
        <f t="shared" si="16"/>
        <v>0.72099999999999997</v>
      </c>
      <c r="U99" s="16">
        <f t="shared" si="16"/>
        <v>0.72099999999999997</v>
      </c>
      <c r="V99" s="16">
        <f t="shared" si="16"/>
        <v>0.72099999999999997</v>
      </c>
      <c r="W99" s="16">
        <f t="shared" si="16"/>
        <v>0.72099999999999997</v>
      </c>
      <c r="X99" s="16">
        <f t="shared" si="16"/>
        <v>0.72099999999999997</v>
      </c>
      <c r="Y99" s="16">
        <f t="shared" si="16"/>
        <v>0.72099999999999997</v>
      </c>
      <c r="Z99" s="16">
        <f t="shared" si="16"/>
        <v>0.72099999999999997</v>
      </c>
      <c r="AA99" s="16">
        <f t="shared" si="16"/>
        <v>0.72099999999999997</v>
      </c>
      <c r="AB99" s="16">
        <f t="shared" si="17"/>
        <v>0.72099999999999997</v>
      </c>
      <c r="AC99" s="16">
        <f t="shared" si="17"/>
        <v>0.72099999999999997</v>
      </c>
      <c r="AH99" s="8"/>
    </row>
    <row r="100" spans="1:34" ht="15" customHeight="1" x14ac:dyDescent="0.25">
      <c r="B100" t="s">
        <v>1</v>
      </c>
      <c r="C100" t="s">
        <v>57</v>
      </c>
      <c r="E100" s="61"/>
      <c r="F100" s="61"/>
      <c r="G100" s="61"/>
      <c r="H100" s="61"/>
      <c r="I100" s="61"/>
      <c r="J100" s="59">
        <v>0.621</v>
      </c>
      <c r="K100" s="16">
        <f t="shared" si="18"/>
        <v>0.621</v>
      </c>
      <c r="L100" s="16">
        <f t="shared" si="18"/>
        <v>0.621</v>
      </c>
      <c r="M100" s="16">
        <f>+J100</f>
        <v>0.621</v>
      </c>
      <c r="N100" s="16">
        <f t="shared" si="16"/>
        <v>0.621</v>
      </c>
      <c r="O100" s="16">
        <f t="shared" si="16"/>
        <v>0.621</v>
      </c>
      <c r="P100" s="16">
        <f t="shared" si="16"/>
        <v>0.621</v>
      </c>
      <c r="Q100" s="16">
        <f t="shared" si="16"/>
        <v>0.621</v>
      </c>
      <c r="R100" s="16">
        <f t="shared" si="16"/>
        <v>0.621</v>
      </c>
      <c r="S100" s="16">
        <f t="shared" si="16"/>
        <v>0.621</v>
      </c>
      <c r="T100" s="16">
        <f t="shared" si="16"/>
        <v>0.621</v>
      </c>
      <c r="U100" s="16">
        <f t="shared" si="16"/>
        <v>0.621</v>
      </c>
      <c r="V100" s="16">
        <f t="shared" si="16"/>
        <v>0.621</v>
      </c>
      <c r="W100" s="16">
        <f t="shared" si="16"/>
        <v>0.621</v>
      </c>
      <c r="X100" s="16">
        <f t="shared" si="16"/>
        <v>0.621</v>
      </c>
      <c r="Y100" s="16">
        <f t="shared" si="16"/>
        <v>0.621</v>
      </c>
      <c r="Z100" s="16">
        <f t="shared" si="16"/>
        <v>0.621</v>
      </c>
      <c r="AA100" s="16">
        <f t="shared" si="16"/>
        <v>0.621</v>
      </c>
      <c r="AB100" s="16">
        <f t="shared" si="17"/>
        <v>0.621</v>
      </c>
      <c r="AC100" s="16">
        <f t="shared" si="17"/>
        <v>0.621</v>
      </c>
      <c r="AG100" s="46"/>
      <c r="AH100" s="46"/>
    </row>
    <row r="101" spans="1:34" x14ac:dyDescent="0.25">
      <c r="B101" t="s">
        <v>17</v>
      </c>
      <c r="C101" t="s">
        <v>96</v>
      </c>
      <c r="E101" s="61"/>
      <c r="F101" s="61"/>
      <c r="G101" s="61"/>
      <c r="H101" s="61"/>
      <c r="I101" s="61"/>
      <c r="J101" s="59">
        <v>0.52100000000000002</v>
      </c>
      <c r="K101" s="16">
        <f t="shared" si="18"/>
        <v>0.52100000000000002</v>
      </c>
      <c r="L101" s="16">
        <f t="shared" si="18"/>
        <v>0.52100000000000002</v>
      </c>
      <c r="M101" s="16">
        <f>+J101</f>
        <v>0.52100000000000002</v>
      </c>
      <c r="N101" s="16">
        <f t="shared" si="16"/>
        <v>0.52100000000000002</v>
      </c>
      <c r="O101" s="16">
        <f t="shared" si="16"/>
        <v>0.52100000000000002</v>
      </c>
      <c r="P101" s="16">
        <f t="shared" si="16"/>
        <v>0.52100000000000002</v>
      </c>
      <c r="Q101" s="16">
        <f t="shared" si="16"/>
        <v>0.52100000000000002</v>
      </c>
      <c r="R101" s="16">
        <f t="shared" si="16"/>
        <v>0.52100000000000002</v>
      </c>
      <c r="S101" s="16">
        <f t="shared" si="16"/>
        <v>0.52100000000000002</v>
      </c>
      <c r="T101" s="16">
        <f t="shared" si="16"/>
        <v>0.52100000000000002</v>
      </c>
      <c r="U101" s="16">
        <f t="shared" si="16"/>
        <v>0.52100000000000002</v>
      </c>
      <c r="V101" s="16">
        <f t="shared" si="16"/>
        <v>0.52100000000000002</v>
      </c>
      <c r="W101" s="16">
        <f t="shared" si="16"/>
        <v>0.52100000000000002</v>
      </c>
      <c r="X101" s="16">
        <f t="shared" si="16"/>
        <v>0.52100000000000002</v>
      </c>
      <c r="Y101" s="16">
        <f t="shared" si="16"/>
        <v>0.52100000000000002</v>
      </c>
      <c r="Z101" s="16">
        <f t="shared" si="16"/>
        <v>0.52100000000000002</v>
      </c>
      <c r="AA101" s="16">
        <f t="shared" si="16"/>
        <v>0.52100000000000002</v>
      </c>
      <c r="AB101" s="16">
        <f t="shared" si="17"/>
        <v>0.52100000000000002</v>
      </c>
      <c r="AC101" s="16">
        <f t="shared" si="17"/>
        <v>0.52100000000000002</v>
      </c>
    </row>
    <row r="102" spans="1:34" x14ac:dyDescent="0.25">
      <c r="B102" t="s">
        <v>8</v>
      </c>
      <c r="C102" t="s">
        <v>98</v>
      </c>
      <c r="E102" s="61"/>
      <c r="F102" s="61"/>
      <c r="G102" s="61"/>
      <c r="H102" s="61"/>
      <c r="I102" s="61"/>
      <c r="J102" s="59">
        <v>0.621</v>
      </c>
      <c r="K102" s="16">
        <f t="shared" si="18"/>
        <v>0.621</v>
      </c>
      <c r="L102" s="16">
        <f t="shared" si="18"/>
        <v>0.621</v>
      </c>
      <c r="M102" s="16">
        <f>+J102</f>
        <v>0.621</v>
      </c>
      <c r="N102" s="16">
        <f t="shared" si="16"/>
        <v>0.621</v>
      </c>
      <c r="O102" s="16">
        <f t="shared" si="16"/>
        <v>0.621</v>
      </c>
      <c r="P102" s="16">
        <f t="shared" si="16"/>
        <v>0.621</v>
      </c>
      <c r="Q102" s="16">
        <f t="shared" si="16"/>
        <v>0.621</v>
      </c>
      <c r="R102" s="16">
        <f t="shared" si="16"/>
        <v>0.621</v>
      </c>
      <c r="S102" s="16">
        <f t="shared" si="16"/>
        <v>0.621</v>
      </c>
      <c r="T102" s="16">
        <f t="shared" si="16"/>
        <v>0.621</v>
      </c>
      <c r="U102" s="16">
        <f t="shared" si="16"/>
        <v>0.621</v>
      </c>
      <c r="V102" s="16">
        <f t="shared" si="16"/>
        <v>0.621</v>
      </c>
      <c r="W102" s="16">
        <f t="shared" si="16"/>
        <v>0.621</v>
      </c>
      <c r="X102" s="16">
        <f t="shared" si="16"/>
        <v>0.621</v>
      </c>
      <c r="Y102" s="16">
        <f t="shared" si="16"/>
        <v>0.621</v>
      </c>
      <c r="Z102" s="16">
        <f t="shared" si="16"/>
        <v>0.621</v>
      </c>
      <c r="AA102" s="16">
        <f t="shared" si="16"/>
        <v>0.621</v>
      </c>
      <c r="AB102" s="16">
        <f t="shared" si="17"/>
        <v>0.621</v>
      </c>
      <c r="AC102" s="16">
        <f t="shared" si="17"/>
        <v>0.621</v>
      </c>
    </row>
    <row r="103" spans="1:34" ht="29.25" customHeight="1" x14ac:dyDescent="0.25">
      <c r="B103" t="s">
        <v>35</v>
      </c>
      <c r="C103" s="46" t="s">
        <v>97</v>
      </c>
      <c r="D103" s="46"/>
      <c r="E103" s="61"/>
      <c r="F103" s="61"/>
      <c r="G103" s="61"/>
      <c r="H103" s="61"/>
      <c r="I103" s="61"/>
      <c r="J103" s="59">
        <v>0.52100000000000002</v>
      </c>
      <c r="K103" s="16">
        <f t="shared" si="18"/>
        <v>0.52100000000000002</v>
      </c>
      <c r="L103" s="16">
        <f t="shared" si="18"/>
        <v>0.52100000000000002</v>
      </c>
      <c r="M103" s="16">
        <f>+J103</f>
        <v>0.52100000000000002</v>
      </c>
      <c r="N103" s="16">
        <f t="shared" si="16"/>
        <v>0.52100000000000002</v>
      </c>
      <c r="O103" s="16">
        <f t="shared" si="16"/>
        <v>0.52100000000000002</v>
      </c>
      <c r="P103" s="16">
        <f t="shared" si="16"/>
        <v>0.52100000000000002</v>
      </c>
      <c r="Q103" s="16">
        <f t="shared" si="16"/>
        <v>0.52100000000000002</v>
      </c>
      <c r="R103" s="16">
        <f t="shared" si="16"/>
        <v>0.52100000000000002</v>
      </c>
      <c r="S103" s="16">
        <f t="shared" si="16"/>
        <v>0.52100000000000002</v>
      </c>
      <c r="T103" s="16">
        <f t="shared" si="16"/>
        <v>0.52100000000000002</v>
      </c>
      <c r="U103" s="16">
        <f t="shared" si="16"/>
        <v>0.52100000000000002</v>
      </c>
      <c r="V103" s="16">
        <f t="shared" si="16"/>
        <v>0.52100000000000002</v>
      </c>
      <c r="W103" s="16">
        <f t="shared" si="16"/>
        <v>0.52100000000000002</v>
      </c>
      <c r="X103" s="16">
        <f t="shared" si="16"/>
        <v>0.52100000000000002</v>
      </c>
      <c r="Y103" s="16">
        <f t="shared" si="16"/>
        <v>0.52100000000000002</v>
      </c>
      <c r="Z103" s="16">
        <f t="shared" si="16"/>
        <v>0.52100000000000002</v>
      </c>
      <c r="AA103" s="16">
        <f t="shared" si="16"/>
        <v>0.52100000000000002</v>
      </c>
      <c r="AB103" s="16">
        <f t="shared" si="17"/>
        <v>0.52100000000000002</v>
      </c>
      <c r="AC103" s="16">
        <f t="shared" si="17"/>
        <v>0.52100000000000002</v>
      </c>
    </row>
    <row r="104" spans="1:34" x14ac:dyDescent="0.25">
      <c r="B104" t="s">
        <v>13</v>
      </c>
      <c r="E104" s="12"/>
      <c r="F104" s="12"/>
      <c r="G104" s="12"/>
      <c r="H104" s="12"/>
      <c r="I104" s="12"/>
      <c r="J104" s="59">
        <v>0</v>
      </c>
      <c r="K104" s="16">
        <f t="shared" si="18"/>
        <v>0</v>
      </c>
      <c r="L104" s="16">
        <f t="shared" si="18"/>
        <v>0</v>
      </c>
      <c r="M104" s="14"/>
      <c r="N104" s="14"/>
      <c r="O104" s="14"/>
      <c r="P104" s="14"/>
      <c r="Q104" s="14"/>
      <c r="R104" s="14"/>
      <c r="S104" s="14"/>
      <c r="T104" s="14"/>
      <c r="U104" s="14"/>
      <c r="V104" s="14"/>
      <c r="W104" s="14"/>
      <c r="X104" s="14"/>
      <c r="Y104" s="14"/>
      <c r="Z104" s="14"/>
      <c r="AA104" s="14"/>
      <c r="AB104" s="14"/>
      <c r="AC104" s="14"/>
    </row>
    <row r="105" spans="1:34" ht="19.5" customHeight="1" x14ac:dyDescent="0.25">
      <c r="B105" t="s">
        <v>14</v>
      </c>
      <c r="C105" s="46" t="s">
        <v>123</v>
      </c>
      <c r="D105" s="46"/>
      <c r="E105" s="61"/>
      <c r="F105" s="61"/>
      <c r="G105" s="61"/>
      <c r="H105" s="61"/>
      <c r="I105" s="61"/>
      <c r="J105" s="59">
        <v>0.52100000000000002</v>
      </c>
      <c r="K105" s="16">
        <f t="shared" si="18"/>
        <v>0.52100000000000002</v>
      </c>
      <c r="L105" s="16">
        <f t="shared" si="18"/>
        <v>0.52100000000000002</v>
      </c>
      <c r="M105" s="16">
        <f>+J105</f>
        <v>0.52100000000000002</v>
      </c>
      <c r="N105" s="16">
        <f t="shared" ref="N105:AB107" si="19">+M105</f>
        <v>0.52100000000000002</v>
      </c>
      <c r="O105" s="16">
        <f t="shared" si="19"/>
        <v>0.52100000000000002</v>
      </c>
      <c r="P105" s="16">
        <f t="shared" si="19"/>
        <v>0.52100000000000002</v>
      </c>
      <c r="Q105" s="16">
        <f t="shared" si="19"/>
        <v>0.52100000000000002</v>
      </c>
      <c r="R105" s="16">
        <f t="shared" si="19"/>
        <v>0.52100000000000002</v>
      </c>
      <c r="S105" s="16">
        <f t="shared" si="19"/>
        <v>0.52100000000000002</v>
      </c>
      <c r="T105" s="16">
        <f t="shared" si="19"/>
        <v>0.52100000000000002</v>
      </c>
      <c r="U105" s="16">
        <f t="shared" si="19"/>
        <v>0.52100000000000002</v>
      </c>
      <c r="V105" s="16">
        <f t="shared" si="19"/>
        <v>0.52100000000000002</v>
      </c>
      <c r="W105" s="16">
        <f t="shared" si="19"/>
        <v>0.52100000000000002</v>
      </c>
      <c r="X105" s="16">
        <f t="shared" si="19"/>
        <v>0.52100000000000002</v>
      </c>
      <c r="Y105" s="16">
        <f t="shared" si="19"/>
        <v>0.52100000000000002</v>
      </c>
      <c r="Z105" s="16">
        <f t="shared" si="19"/>
        <v>0.52100000000000002</v>
      </c>
      <c r="AA105" s="16">
        <f t="shared" si="19"/>
        <v>0.52100000000000002</v>
      </c>
      <c r="AB105" s="16">
        <f t="shared" si="19"/>
        <v>0.52100000000000002</v>
      </c>
      <c r="AC105" s="16">
        <f t="shared" ref="AB105:AC107" si="20">+AB105</f>
        <v>0.52100000000000002</v>
      </c>
    </row>
    <row r="106" spans="1:34" x14ac:dyDescent="0.25">
      <c r="B106" t="s">
        <v>34</v>
      </c>
      <c r="C106" t="s">
        <v>127</v>
      </c>
      <c r="E106" s="61"/>
      <c r="F106" s="61"/>
      <c r="G106" s="61"/>
      <c r="H106" s="61"/>
      <c r="I106" s="61"/>
      <c r="J106" s="59">
        <v>0.39700000000000002</v>
      </c>
      <c r="K106" s="16">
        <f t="shared" si="18"/>
        <v>0.39700000000000002</v>
      </c>
      <c r="L106" s="16">
        <f t="shared" si="18"/>
        <v>0.39700000000000002</v>
      </c>
      <c r="M106" s="16">
        <f>+J106</f>
        <v>0.39700000000000002</v>
      </c>
      <c r="N106" s="16">
        <f t="shared" si="19"/>
        <v>0.39700000000000002</v>
      </c>
      <c r="O106" s="16">
        <f t="shared" si="19"/>
        <v>0.39700000000000002</v>
      </c>
      <c r="P106" s="16">
        <f t="shared" si="19"/>
        <v>0.39700000000000002</v>
      </c>
      <c r="Q106" s="16">
        <f t="shared" si="19"/>
        <v>0.39700000000000002</v>
      </c>
      <c r="R106" s="16">
        <f t="shared" si="19"/>
        <v>0.39700000000000002</v>
      </c>
      <c r="S106" s="16">
        <f t="shared" si="19"/>
        <v>0.39700000000000002</v>
      </c>
      <c r="T106" s="16">
        <f t="shared" si="19"/>
        <v>0.39700000000000002</v>
      </c>
      <c r="U106" s="16">
        <f t="shared" si="19"/>
        <v>0.39700000000000002</v>
      </c>
      <c r="V106" s="16">
        <f t="shared" si="19"/>
        <v>0.39700000000000002</v>
      </c>
      <c r="W106" s="16">
        <f t="shared" si="19"/>
        <v>0.39700000000000002</v>
      </c>
      <c r="X106" s="16">
        <f t="shared" si="19"/>
        <v>0.39700000000000002</v>
      </c>
      <c r="Y106" s="16">
        <f t="shared" si="19"/>
        <v>0.39700000000000002</v>
      </c>
      <c r="Z106" s="16">
        <f t="shared" si="19"/>
        <v>0.39700000000000002</v>
      </c>
      <c r="AA106" s="16">
        <f t="shared" si="19"/>
        <v>0.39700000000000002</v>
      </c>
      <c r="AB106" s="16">
        <f t="shared" si="20"/>
        <v>0.39700000000000002</v>
      </c>
      <c r="AC106" s="16">
        <f t="shared" si="20"/>
        <v>0.39700000000000002</v>
      </c>
    </row>
    <row r="107" spans="1:34" x14ac:dyDescent="0.25">
      <c r="B107" t="s">
        <v>18</v>
      </c>
      <c r="C107" t="s">
        <v>99</v>
      </c>
      <c r="E107" s="61"/>
      <c r="F107" s="61"/>
      <c r="G107" s="61"/>
      <c r="H107" s="61"/>
      <c r="I107" s="61"/>
      <c r="J107" s="59">
        <v>0</v>
      </c>
      <c r="K107" s="16">
        <f t="shared" si="18"/>
        <v>0</v>
      </c>
      <c r="L107" s="16">
        <f t="shared" si="18"/>
        <v>0</v>
      </c>
      <c r="M107" s="16">
        <f>+J107</f>
        <v>0</v>
      </c>
      <c r="N107" s="16">
        <f t="shared" si="19"/>
        <v>0</v>
      </c>
      <c r="O107" s="16">
        <f t="shared" si="19"/>
        <v>0</v>
      </c>
      <c r="P107" s="16">
        <f t="shared" si="19"/>
        <v>0</v>
      </c>
      <c r="Q107" s="16">
        <f t="shared" si="19"/>
        <v>0</v>
      </c>
      <c r="R107" s="16">
        <f t="shared" si="19"/>
        <v>0</v>
      </c>
      <c r="S107" s="16">
        <f t="shared" si="19"/>
        <v>0</v>
      </c>
      <c r="T107" s="16">
        <f t="shared" si="19"/>
        <v>0</v>
      </c>
      <c r="U107" s="16">
        <f t="shared" si="19"/>
        <v>0</v>
      </c>
      <c r="V107" s="16">
        <f t="shared" si="19"/>
        <v>0</v>
      </c>
      <c r="W107" s="16">
        <f t="shared" si="19"/>
        <v>0</v>
      </c>
      <c r="X107" s="16">
        <f t="shared" si="19"/>
        <v>0</v>
      </c>
      <c r="Y107" s="16">
        <f t="shared" si="19"/>
        <v>0</v>
      </c>
      <c r="Z107" s="16">
        <f t="shared" si="19"/>
        <v>0</v>
      </c>
      <c r="AA107" s="16">
        <f t="shared" si="19"/>
        <v>0</v>
      </c>
      <c r="AB107" s="16">
        <f t="shared" si="20"/>
        <v>0</v>
      </c>
      <c r="AC107" s="16">
        <f t="shared" si="20"/>
        <v>0</v>
      </c>
    </row>
    <row r="108" spans="1:34" x14ac:dyDescent="0.25">
      <c r="B108" t="s">
        <v>76</v>
      </c>
      <c r="D108" s="8" t="s">
        <v>51</v>
      </c>
      <c r="E108" s="62"/>
      <c r="F108" s="62"/>
      <c r="G108" s="62"/>
      <c r="H108" s="62"/>
      <c r="I108" s="62"/>
      <c r="J108" s="59">
        <v>0</v>
      </c>
      <c r="K108" s="16">
        <f t="shared" si="18"/>
        <v>0</v>
      </c>
      <c r="L108" s="16">
        <f t="shared" si="18"/>
        <v>0</v>
      </c>
      <c r="M108" s="23">
        <f>J108</f>
        <v>0</v>
      </c>
      <c r="N108" s="23">
        <f t="shared" ref="N108:AC108" si="21">M108</f>
        <v>0</v>
      </c>
      <c r="O108" s="23">
        <f t="shared" si="21"/>
        <v>0</v>
      </c>
      <c r="P108" s="23">
        <f t="shared" si="21"/>
        <v>0</v>
      </c>
      <c r="Q108" s="23">
        <f t="shared" si="21"/>
        <v>0</v>
      </c>
      <c r="R108" s="23">
        <f t="shared" si="21"/>
        <v>0</v>
      </c>
      <c r="S108" s="23">
        <f t="shared" si="21"/>
        <v>0</v>
      </c>
      <c r="T108" s="23">
        <f t="shared" si="21"/>
        <v>0</v>
      </c>
      <c r="U108" s="23">
        <f t="shared" si="21"/>
        <v>0</v>
      </c>
      <c r="V108" s="23">
        <f t="shared" si="21"/>
        <v>0</v>
      </c>
      <c r="W108" s="23">
        <f t="shared" si="21"/>
        <v>0</v>
      </c>
      <c r="X108" s="23">
        <f t="shared" si="21"/>
        <v>0</v>
      </c>
      <c r="Y108" s="23">
        <f t="shared" si="21"/>
        <v>0</v>
      </c>
      <c r="Z108" s="23">
        <f t="shared" si="21"/>
        <v>0</v>
      </c>
      <c r="AA108" s="23">
        <f t="shared" si="21"/>
        <v>0</v>
      </c>
      <c r="AB108" s="23">
        <f t="shared" si="21"/>
        <v>0</v>
      </c>
      <c r="AC108" s="23">
        <f t="shared" si="21"/>
        <v>0</v>
      </c>
    </row>
    <row r="109" spans="1:34" ht="57.75" customHeight="1" x14ac:dyDescent="0.25">
      <c r="B109" s="47" t="s">
        <v>52</v>
      </c>
      <c r="C109" s="48"/>
      <c r="D109" s="17" t="s">
        <v>53</v>
      </c>
      <c r="E109" s="57" t="s">
        <v>132</v>
      </c>
      <c r="F109" s="57"/>
      <c r="G109" s="57"/>
      <c r="H109" s="57"/>
      <c r="I109" s="57"/>
      <c r="J109" s="57"/>
      <c r="K109" s="57"/>
      <c r="L109" s="57"/>
      <c r="M109" s="57"/>
      <c r="N109" s="1"/>
      <c r="O109" s="1"/>
      <c r="P109" s="1"/>
      <c r="Q109" s="1"/>
      <c r="R109" s="1"/>
      <c r="S109" s="1"/>
      <c r="T109" s="1"/>
      <c r="U109" s="1"/>
      <c r="V109" s="1"/>
      <c r="W109" s="1"/>
      <c r="X109" s="1"/>
      <c r="Y109" s="1"/>
      <c r="Z109" s="1"/>
      <c r="AA109" s="1"/>
      <c r="AB109" s="1"/>
      <c r="AC109" s="1"/>
    </row>
    <row r="110" spans="1:34" ht="21" customHeight="1" x14ac:dyDescent="0.25">
      <c r="B110" s="29"/>
      <c r="C110" s="29"/>
      <c r="D110" s="17"/>
      <c r="E110" s="24"/>
      <c r="F110" s="24"/>
      <c r="G110" s="12"/>
      <c r="H110" s="12"/>
      <c r="I110" s="12"/>
      <c r="J110" s="1"/>
      <c r="K110" s="1"/>
      <c r="L110" s="1"/>
      <c r="M110" s="1"/>
      <c r="N110" s="1"/>
      <c r="O110" s="1"/>
      <c r="P110" s="1"/>
      <c r="Q110" s="1"/>
      <c r="R110" s="1"/>
      <c r="S110" s="1"/>
      <c r="T110" s="1"/>
      <c r="U110" s="1"/>
      <c r="V110" s="1"/>
      <c r="W110" s="1"/>
      <c r="X110" s="1"/>
      <c r="Y110" s="1"/>
      <c r="Z110" s="1"/>
      <c r="AA110" s="1"/>
      <c r="AB110" s="1"/>
      <c r="AC110" s="1"/>
    </row>
    <row r="111" spans="1:34" x14ac:dyDescent="0.25">
      <c r="A111" s="3" t="s">
        <v>11</v>
      </c>
      <c r="E111" s="12"/>
      <c r="F111" s="12"/>
      <c r="G111" s="12"/>
      <c r="H111" s="12"/>
      <c r="I111" s="12"/>
      <c r="J111" s="1"/>
      <c r="K111" s="1"/>
      <c r="L111" s="1"/>
      <c r="M111" s="1"/>
      <c r="N111" s="1"/>
      <c r="O111" s="1"/>
      <c r="P111" s="1"/>
      <c r="Q111" s="1"/>
      <c r="R111" s="1"/>
      <c r="S111" s="1"/>
      <c r="T111" s="1"/>
      <c r="U111" s="1"/>
      <c r="V111" s="1"/>
      <c r="W111" s="1"/>
      <c r="X111" s="1"/>
      <c r="Y111" s="1"/>
      <c r="Z111" s="1"/>
      <c r="AA111" s="1"/>
      <c r="AB111" s="1"/>
      <c r="AC111" s="1"/>
    </row>
    <row r="112" spans="1:34" x14ac:dyDescent="0.25">
      <c r="B112" t="s">
        <v>9</v>
      </c>
      <c r="E112" s="12"/>
      <c r="F112" s="12"/>
      <c r="G112" s="12"/>
      <c r="H112" s="12"/>
      <c r="I112" s="12"/>
      <c r="J112" s="1">
        <f t="shared" ref="E112:AC114" si="22">+J81*J98</f>
        <v>0</v>
      </c>
      <c r="K112" s="1">
        <f t="shared" ref="K112:L112" si="23">+K81*K98</f>
        <v>0</v>
      </c>
      <c r="L112" s="1">
        <f t="shared" si="23"/>
        <v>0</v>
      </c>
      <c r="M112" s="1">
        <f t="shared" si="22"/>
        <v>0</v>
      </c>
      <c r="N112" s="1">
        <f t="shared" si="22"/>
        <v>0</v>
      </c>
      <c r="O112" s="1">
        <f t="shared" si="22"/>
        <v>0</v>
      </c>
      <c r="P112" s="1">
        <f t="shared" si="22"/>
        <v>0</v>
      </c>
      <c r="Q112" s="1">
        <f t="shared" si="22"/>
        <v>0</v>
      </c>
      <c r="R112" s="1">
        <f t="shared" si="22"/>
        <v>0</v>
      </c>
      <c r="S112" s="1">
        <f t="shared" si="22"/>
        <v>0</v>
      </c>
      <c r="T112" s="1">
        <f t="shared" si="22"/>
        <v>0</v>
      </c>
      <c r="U112" s="1">
        <f t="shared" si="22"/>
        <v>0</v>
      </c>
      <c r="V112" s="1">
        <f t="shared" si="22"/>
        <v>0</v>
      </c>
      <c r="W112" s="1">
        <f t="shared" si="22"/>
        <v>0</v>
      </c>
      <c r="X112" s="1">
        <f t="shared" si="22"/>
        <v>0</v>
      </c>
      <c r="Y112" s="1">
        <f t="shared" si="22"/>
        <v>0</v>
      </c>
      <c r="Z112" s="1">
        <f t="shared" si="22"/>
        <v>0</v>
      </c>
      <c r="AA112" s="1">
        <f t="shared" si="22"/>
        <v>0</v>
      </c>
      <c r="AB112" s="1">
        <f t="shared" si="22"/>
        <v>0</v>
      </c>
      <c r="AC112" s="1">
        <f t="shared" si="22"/>
        <v>0</v>
      </c>
    </row>
    <row r="113" spans="1:29" x14ac:dyDescent="0.25">
      <c r="B113" t="s">
        <v>29</v>
      </c>
      <c r="E113" s="12"/>
      <c r="F113" s="12"/>
      <c r="G113" s="12"/>
      <c r="H113" s="12"/>
      <c r="I113" s="12"/>
      <c r="J113" s="1">
        <f t="shared" si="22"/>
        <v>0</v>
      </c>
      <c r="K113" s="1">
        <f t="shared" ref="K113:L113" si="24">+K82*K99</f>
        <v>0</v>
      </c>
      <c r="L113" s="1">
        <f t="shared" si="24"/>
        <v>0</v>
      </c>
      <c r="M113" s="1">
        <f t="shared" si="22"/>
        <v>0</v>
      </c>
      <c r="N113" s="1">
        <f t="shared" si="22"/>
        <v>0</v>
      </c>
      <c r="O113" s="1">
        <f t="shared" si="22"/>
        <v>0</v>
      </c>
      <c r="P113" s="1">
        <f t="shared" si="22"/>
        <v>0</v>
      </c>
      <c r="Q113" s="1">
        <f t="shared" si="22"/>
        <v>0</v>
      </c>
      <c r="R113" s="1">
        <f t="shared" si="22"/>
        <v>0</v>
      </c>
      <c r="S113" s="1">
        <f t="shared" si="22"/>
        <v>0</v>
      </c>
      <c r="T113" s="1">
        <f t="shared" si="22"/>
        <v>0</v>
      </c>
      <c r="U113" s="1">
        <f t="shared" si="22"/>
        <v>0</v>
      </c>
      <c r="V113" s="1">
        <f t="shared" si="22"/>
        <v>0</v>
      </c>
      <c r="W113" s="1">
        <f t="shared" si="22"/>
        <v>0</v>
      </c>
      <c r="X113" s="1">
        <f t="shared" si="22"/>
        <v>0</v>
      </c>
      <c r="Y113" s="1">
        <f t="shared" si="22"/>
        <v>0</v>
      </c>
      <c r="Z113" s="1">
        <f t="shared" si="22"/>
        <v>0</v>
      </c>
      <c r="AA113" s="1">
        <f t="shared" si="22"/>
        <v>0</v>
      </c>
      <c r="AB113" s="1">
        <f t="shared" si="22"/>
        <v>0</v>
      </c>
      <c r="AC113" s="1">
        <f t="shared" si="22"/>
        <v>0</v>
      </c>
    </row>
    <row r="114" spans="1:29" x14ac:dyDescent="0.25">
      <c r="B114" t="s">
        <v>1</v>
      </c>
      <c r="E114" s="12"/>
      <c r="F114" s="12"/>
      <c r="G114" s="12"/>
      <c r="H114" s="12"/>
      <c r="I114" s="12"/>
      <c r="J114" s="1">
        <f t="shared" si="22"/>
        <v>0</v>
      </c>
      <c r="K114" s="1">
        <f t="shared" ref="K114:L114" si="25">+K83*K100</f>
        <v>0</v>
      </c>
      <c r="L114" s="1">
        <f t="shared" si="25"/>
        <v>0</v>
      </c>
      <c r="M114" s="1">
        <f t="shared" si="22"/>
        <v>0</v>
      </c>
      <c r="N114" s="1">
        <f t="shared" si="22"/>
        <v>0</v>
      </c>
      <c r="O114" s="1">
        <f t="shared" si="22"/>
        <v>0</v>
      </c>
      <c r="P114" s="1">
        <f t="shared" si="22"/>
        <v>0</v>
      </c>
      <c r="Q114" s="1">
        <f t="shared" si="22"/>
        <v>0</v>
      </c>
      <c r="R114" s="1">
        <f t="shared" si="22"/>
        <v>0</v>
      </c>
      <c r="S114" s="1">
        <f t="shared" si="22"/>
        <v>0</v>
      </c>
      <c r="T114" s="1">
        <f t="shared" si="22"/>
        <v>0</v>
      </c>
      <c r="U114" s="1">
        <f t="shared" si="22"/>
        <v>0</v>
      </c>
      <c r="V114" s="1">
        <f t="shared" si="22"/>
        <v>0</v>
      </c>
      <c r="W114" s="1">
        <f t="shared" si="22"/>
        <v>0</v>
      </c>
      <c r="X114" s="1">
        <f t="shared" si="22"/>
        <v>0</v>
      </c>
      <c r="Y114" s="1">
        <f t="shared" si="22"/>
        <v>0</v>
      </c>
      <c r="Z114" s="1">
        <f t="shared" si="22"/>
        <v>0</v>
      </c>
      <c r="AA114" s="1">
        <f t="shared" si="22"/>
        <v>0</v>
      </c>
      <c r="AB114" s="1">
        <f t="shared" si="22"/>
        <v>0</v>
      </c>
      <c r="AC114" s="1">
        <f t="shared" si="22"/>
        <v>0</v>
      </c>
    </row>
    <row r="115" spans="1:29" x14ac:dyDescent="0.25">
      <c r="B115" t="s">
        <v>58</v>
      </c>
      <c r="E115" s="12"/>
      <c r="F115" s="12"/>
      <c r="G115" s="12"/>
      <c r="H115" s="12"/>
      <c r="I115" s="12"/>
      <c r="J115" s="1">
        <f t="shared" ref="G115:AC115" si="26">-(J100-J101)*J91</f>
        <v>0</v>
      </c>
      <c r="K115" s="1">
        <f t="shared" ref="K115:L115" si="27">-(K100-K101)*K91</f>
        <v>0</v>
      </c>
      <c r="L115" s="1">
        <f t="shared" si="27"/>
        <v>0</v>
      </c>
      <c r="M115" s="1">
        <f t="shared" si="26"/>
        <v>0</v>
      </c>
      <c r="N115" s="1">
        <f t="shared" si="26"/>
        <v>0</v>
      </c>
      <c r="O115" s="1">
        <f t="shared" si="26"/>
        <v>0</v>
      </c>
      <c r="P115" s="1">
        <f t="shared" si="26"/>
        <v>0</v>
      </c>
      <c r="Q115" s="1">
        <f t="shared" si="26"/>
        <v>0</v>
      </c>
      <c r="R115" s="1">
        <f t="shared" si="26"/>
        <v>0</v>
      </c>
      <c r="S115" s="1">
        <f t="shared" si="26"/>
        <v>0</v>
      </c>
      <c r="T115" s="1">
        <f t="shared" si="26"/>
        <v>0</v>
      </c>
      <c r="U115" s="1">
        <f t="shared" si="26"/>
        <v>0</v>
      </c>
      <c r="V115" s="1">
        <f t="shared" si="26"/>
        <v>0</v>
      </c>
      <c r="W115" s="1">
        <f t="shared" si="26"/>
        <v>0</v>
      </c>
      <c r="X115" s="1">
        <f t="shared" si="26"/>
        <v>0</v>
      </c>
      <c r="Y115" s="1">
        <f t="shared" si="26"/>
        <v>0</v>
      </c>
      <c r="Z115" s="1">
        <f t="shared" si="26"/>
        <v>0</v>
      </c>
      <c r="AA115" s="1">
        <f t="shared" si="26"/>
        <v>0</v>
      </c>
      <c r="AB115" s="1">
        <f t="shared" si="26"/>
        <v>0</v>
      </c>
      <c r="AC115" s="1">
        <f t="shared" si="26"/>
        <v>0</v>
      </c>
    </row>
    <row r="116" spans="1:29" x14ac:dyDescent="0.25">
      <c r="B116" t="s">
        <v>8</v>
      </c>
      <c r="E116" s="12"/>
      <c r="F116" s="12"/>
      <c r="G116" s="12"/>
      <c r="H116" s="12"/>
      <c r="I116" s="12"/>
      <c r="J116" s="1">
        <f t="shared" ref="G116:AC116" si="28">+J84*J102</f>
        <v>2180856.3659999999</v>
      </c>
      <c r="K116" s="1">
        <f t="shared" ref="K116:L116" si="29">+K84*K102</f>
        <v>509551.614</v>
      </c>
      <c r="L116" s="1">
        <f t="shared" si="29"/>
        <v>2180856.3659999999</v>
      </c>
      <c r="M116" s="1">
        <f t="shared" si="28"/>
        <v>1992805.1459999999</v>
      </c>
      <c r="N116" s="1">
        <f t="shared" si="28"/>
        <v>1992805.1459999999</v>
      </c>
      <c r="O116" s="1">
        <f t="shared" si="28"/>
        <v>1992805.1459999999</v>
      </c>
      <c r="P116" s="1">
        <f t="shared" si="28"/>
        <v>1992805.1459999999</v>
      </c>
      <c r="Q116" s="1">
        <f t="shared" si="28"/>
        <v>1964805.4979999999</v>
      </c>
      <c r="R116" s="1">
        <f t="shared" si="28"/>
        <v>1936805.85</v>
      </c>
      <c r="S116" s="1">
        <f t="shared" si="28"/>
        <v>1896438.3659999999</v>
      </c>
      <c r="T116" s="1">
        <f t="shared" si="28"/>
        <v>1547606.52</v>
      </c>
      <c r="U116" s="1">
        <f t="shared" si="28"/>
        <v>1209914.172</v>
      </c>
      <c r="V116" s="1">
        <f t="shared" si="28"/>
        <v>729252.09900000005</v>
      </c>
      <c r="W116" s="1">
        <f t="shared" si="28"/>
        <v>466657.902</v>
      </c>
      <c r="X116" s="1">
        <f t="shared" si="28"/>
        <v>0</v>
      </c>
      <c r="Y116" s="1">
        <f t="shared" si="28"/>
        <v>0</v>
      </c>
      <c r="Z116" s="1">
        <f t="shared" si="28"/>
        <v>0</v>
      </c>
      <c r="AA116" s="1">
        <f t="shared" si="28"/>
        <v>0</v>
      </c>
      <c r="AB116" s="1">
        <f t="shared" si="28"/>
        <v>0</v>
      </c>
      <c r="AC116" s="1">
        <f t="shared" si="28"/>
        <v>0</v>
      </c>
    </row>
    <row r="117" spans="1:29" x14ac:dyDescent="0.25">
      <c r="B117" t="s">
        <v>62</v>
      </c>
      <c r="E117" s="12"/>
      <c r="F117" s="12"/>
      <c r="G117" s="12"/>
      <c r="H117" s="12"/>
      <c r="I117" s="12"/>
      <c r="J117" s="12">
        <f t="shared" ref="G117:AC117" si="30">-(J102-J103)*J92</f>
        <v>-43122.999999999993</v>
      </c>
      <c r="K117" s="12">
        <f t="shared" ref="K117:L117" si="31">-(K102-K103)*K92</f>
        <v>-41932.799999999988</v>
      </c>
      <c r="L117" s="12">
        <f t="shared" si="31"/>
        <v>-43122.999999999993</v>
      </c>
      <c r="M117" s="12">
        <f t="shared" si="30"/>
        <v>-43122.999999999993</v>
      </c>
      <c r="N117" s="12">
        <f t="shared" si="30"/>
        <v>-43122.999999999993</v>
      </c>
      <c r="O117" s="12">
        <f t="shared" si="30"/>
        <v>-43122.999999999993</v>
      </c>
      <c r="P117" s="12">
        <f t="shared" si="30"/>
        <v>-43122.999999999993</v>
      </c>
      <c r="Q117" s="12">
        <f t="shared" si="30"/>
        <v>-43122.999999999993</v>
      </c>
      <c r="R117" s="12">
        <f t="shared" si="30"/>
        <v>-43122.999999999993</v>
      </c>
      <c r="S117" s="12">
        <f t="shared" si="30"/>
        <v>-43122.999999999993</v>
      </c>
      <c r="T117" s="12">
        <f t="shared" si="30"/>
        <v>-21561.499999999996</v>
      </c>
      <c r="U117" s="12">
        <f t="shared" si="30"/>
        <v>0</v>
      </c>
      <c r="V117" s="12">
        <f t="shared" si="30"/>
        <v>0</v>
      </c>
      <c r="W117" s="12">
        <f t="shared" si="30"/>
        <v>0</v>
      </c>
      <c r="X117" s="12">
        <f t="shared" si="30"/>
        <v>0</v>
      </c>
      <c r="Y117" s="12">
        <f t="shared" si="30"/>
        <v>0</v>
      </c>
      <c r="Z117" s="12">
        <f t="shared" si="30"/>
        <v>0</v>
      </c>
      <c r="AA117" s="12">
        <f t="shared" si="30"/>
        <v>0</v>
      </c>
      <c r="AB117" s="12">
        <f t="shared" si="30"/>
        <v>0</v>
      </c>
      <c r="AC117" s="12">
        <f t="shared" si="30"/>
        <v>0</v>
      </c>
    </row>
    <row r="118" spans="1:29" x14ac:dyDescent="0.25">
      <c r="B118" t="s">
        <v>15</v>
      </c>
      <c r="E118" s="12"/>
      <c r="F118" s="12"/>
      <c r="G118" s="12"/>
      <c r="H118" s="12"/>
      <c r="I118" s="12"/>
      <c r="J118" s="1">
        <f t="shared" ref="E118:AB120" si="32">+J93*J105</f>
        <v>0</v>
      </c>
      <c r="K118" s="1">
        <f t="shared" ref="K118:L118" si="33">+K93*K105</f>
        <v>0</v>
      </c>
      <c r="L118" s="1">
        <f t="shared" si="33"/>
        <v>0</v>
      </c>
      <c r="M118" s="1">
        <f t="shared" si="32"/>
        <v>0</v>
      </c>
      <c r="N118" s="1">
        <f t="shared" si="32"/>
        <v>0</v>
      </c>
      <c r="O118" s="1">
        <f t="shared" si="32"/>
        <v>0</v>
      </c>
      <c r="P118" s="1">
        <f t="shared" si="32"/>
        <v>0</v>
      </c>
      <c r="Q118" s="1">
        <f t="shared" si="32"/>
        <v>0</v>
      </c>
      <c r="R118" s="1">
        <f t="shared" si="32"/>
        <v>0</v>
      </c>
      <c r="S118" s="1">
        <f t="shared" si="32"/>
        <v>0</v>
      </c>
      <c r="T118" s="1">
        <f t="shared" si="32"/>
        <v>0</v>
      </c>
      <c r="U118" s="1">
        <f t="shared" si="32"/>
        <v>0</v>
      </c>
      <c r="V118" s="1">
        <f t="shared" si="32"/>
        <v>0</v>
      </c>
      <c r="W118" s="1">
        <f t="shared" si="32"/>
        <v>0</v>
      </c>
      <c r="X118" s="1">
        <f t="shared" si="32"/>
        <v>0</v>
      </c>
      <c r="Y118" s="1">
        <f t="shared" si="32"/>
        <v>0</v>
      </c>
      <c r="Z118" s="1">
        <f t="shared" si="32"/>
        <v>0</v>
      </c>
      <c r="AA118" s="1">
        <f t="shared" si="32"/>
        <v>0</v>
      </c>
      <c r="AB118" s="1">
        <f t="shared" si="32"/>
        <v>0</v>
      </c>
      <c r="AC118" s="1">
        <f>+AC93*AC105</f>
        <v>0</v>
      </c>
    </row>
    <row r="119" spans="1:29" x14ac:dyDescent="0.25">
      <c r="B119" t="s">
        <v>55</v>
      </c>
      <c r="E119" s="12"/>
      <c r="F119" s="12"/>
      <c r="G119" s="12"/>
      <c r="H119" s="12"/>
      <c r="I119" s="12"/>
      <c r="J119" s="1">
        <f t="shared" si="32"/>
        <v>0</v>
      </c>
      <c r="K119" s="1">
        <f t="shared" ref="K119:L119" si="34">+K94*K106</f>
        <v>0</v>
      </c>
      <c r="L119" s="1">
        <f t="shared" si="34"/>
        <v>0</v>
      </c>
      <c r="M119" s="1">
        <f t="shared" si="32"/>
        <v>0</v>
      </c>
      <c r="N119" s="1">
        <f t="shared" si="32"/>
        <v>0</v>
      </c>
      <c r="O119" s="1">
        <f t="shared" si="32"/>
        <v>0</v>
      </c>
      <c r="P119" s="1">
        <f t="shared" si="32"/>
        <v>0</v>
      </c>
      <c r="Q119" s="1">
        <f t="shared" si="32"/>
        <v>0</v>
      </c>
      <c r="R119" s="1">
        <f t="shared" si="32"/>
        <v>0</v>
      </c>
      <c r="S119" s="1">
        <f t="shared" si="32"/>
        <v>0</v>
      </c>
      <c r="T119" s="1">
        <f t="shared" si="32"/>
        <v>0</v>
      </c>
      <c r="U119" s="1">
        <f t="shared" si="32"/>
        <v>0</v>
      </c>
      <c r="V119" s="1">
        <f t="shared" si="32"/>
        <v>0</v>
      </c>
      <c r="W119" s="1">
        <f t="shared" si="32"/>
        <v>0</v>
      </c>
      <c r="X119" s="1">
        <f t="shared" si="32"/>
        <v>0</v>
      </c>
      <c r="Y119" s="1">
        <f t="shared" si="32"/>
        <v>0</v>
      </c>
      <c r="Z119" s="1">
        <f t="shared" si="32"/>
        <v>0</v>
      </c>
      <c r="AA119" s="1">
        <f t="shared" si="32"/>
        <v>0</v>
      </c>
      <c r="AB119" s="1">
        <f t="shared" si="32"/>
        <v>0</v>
      </c>
      <c r="AC119" s="1">
        <f t="shared" ref="AC119" si="35">+AC94*AC106</f>
        <v>0</v>
      </c>
    </row>
    <row r="120" spans="1:29" x14ac:dyDescent="0.25">
      <c r="B120" t="s">
        <v>19</v>
      </c>
      <c r="E120" s="69"/>
      <c r="F120" s="69"/>
      <c r="G120" s="69"/>
      <c r="H120" s="69"/>
      <c r="I120" s="69"/>
      <c r="J120" s="4">
        <f t="shared" si="32"/>
        <v>0</v>
      </c>
      <c r="K120" s="4">
        <f t="shared" ref="K120:L120" si="36">+K95*K107</f>
        <v>0</v>
      </c>
      <c r="L120" s="4">
        <f t="shared" si="36"/>
        <v>0</v>
      </c>
      <c r="M120" s="4">
        <f t="shared" si="32"/>
        <v>0</v>
      </c>
      <c r="N120" s="4">
        <f t="shared" si="32"/>
        <v>0</v>
      </c>
      <c r="O120" s="4">
        <f t="shared" si="32"/>
        <v>0</v>
      </c>
      <c r="P120" s="4">
        <f t="shared" si="32"/>
        <v>0</v>
      </c>
      <c r="Q120" s="4">
        <f t="shared" si="32"/>
        <v>0</v>
      </c>
      <c r="R120" s="4">
        <f t="shared" si="32"/>
        <v>0</v>
      </c>
      <c r="S120" s="4">
        <f t="shared" si="32"/>
        <v>0</v>
      </c>
      <c r="T120" s="4">
        <f t="shared" si="32"/>
        <v>0</v>
      </c>
      <c r="U120" s="4">
        <f t="shared" si="32"/>
        <v>0</v>
      </c>
      <c r="V120" s="4">
        <f t="shared" si="32"/>
        <v>0</v>
      </c>
      <c r="W120" s="4">
        <f t="shared" si="32"/>
        <v>0</v>
      </c>
      <c r="X120" s="4">
        <f t="shared" si="32"/>
        <v>0</v>
      </c>
      <c r="Y120" s="4">
        <f t="shared" si="32"/>
        <v>0</v>
      </c>
      <c r="Z120" s="4">
        <f t="shared" si="32"/>
        <v>0</v>
      </c>
      <c r="AA120" s="4">
        <f t="shared" si="32"/>
        <v>0</v>
      </c>
      <c r="AB120" s="4">
        <f t="shared" si="32"/>
        <v>0</v>
      </c>
      <c r="AC120" s="4">
        <f>+AC95*AC107</f>
        <v>0</v>
      </c>
    </row>
    <row r="121" spans="1:29" x14ac:dyDescent="0.25">
      <c r="C121" s="3" t="s">
        <v>100</v>
      </c>
      <c r="E121" s="70"/>
      <c r="F121" s="70"/>
      <c r="G121" s="70"/>
      <c r="H121" s="70"/>
      <c r="I121" s="70"/>
      <c r="J121" s="5">
        <f t="shared" ref="G121:AC121" si="37">SUM(J112:J120)</f>
        <v>2137733.3659999999</v>
      </c>
      <c r="K121" s="5">
        <f t="shared" ref="K121:L121" si="38">SUM(K112:K120)</f>
        <v>467618.81400000001</v>
      </c>
      <c r="L121" s="5">
        <f t="shared" si="38"/>
        <v>2137733.3659999999</v>
      </c>
      <c r="M121" s="5">
        <f t="shared" si="37"/>
        <v>1949682.1459999999</v>
      </c>
      <c r="N121" s="5">
        <f t="shared" si="37"/>
        <v>1949682.1459999999</v>
      </c>
      <c r="O121" s="5">
        <f t="shared" si="37"/>
        <v>1949682.1459999999</v>
      </c>
      <c r="P121" s="5">
        <f t="shared" si="37"/>
        <v>1949682.1459999999</v>
      </c>
      <c r="Q121" s="5">
        <f t="shared" si="37"/>
        <v>1921682.4979999999</v>
      </c>
      <c r="R121" s="5">
        <f t="shared" si="37"/>
        <v>1893682.85</v>
      </c>
      <c r="S121" s="5">
        <f t="shared" si="37"/>
        <v>1853315.3659999999</v>
      </c>
      <c r="T121" s="5">
        <f t="shared" si="37"/>
        <v>1526045.02</v>
      </c>
      <c r="U121" s="5">
        <f t="shared" si="37"/>
        <v>1209914.172</v>
      </c>
      <c r="V121" s="5">
        <f t="shared" si="37"/>
        <v>729252.09900000005</v>
      </c>
      <c r="W121" s="5">
        <f t="shared" si="37"/>
        <v>466657.902</v>
      </c>
      <c r="X121" s="5">
        <f t="shared" si="37"/>
        <v>0</v>
      </c>
      <c r="Y121" s="5">
        <f t="shared" si="37"/>
        <v>0</v>
      </c>
      <c r="Z121" s="5">
        <f t="shared" si="37"/>
        <v>0</v>
      </c>
      <c r="AA121" s="5">
        <f t="shared" si="37"/>
        <v>0</v>
      </c>
      <c r="AB121" s="5">
        <f t="shared" si="37"/>
        <v>0</v>
      </c>
      <c r="AC121" s="5">
        <f t="shared" si="37"/>
        <v>0</v>
      </c>
    </row>
    <row r="122" spans="1:29" x14ac:dyDescent="0.25">
      <c r="E122" s="69"/>
      <c r="F122" s="69"/>
      <c r="G122" s="63"/>
      <c r="H122" s="63"/>
      <c r="I122" s="63"/>
    </row>
    <row r="123" spans="1:29" x14ac:dyDescent="0.25">
      <c r="A123" s="3" t="s">
        <v>12</v>
      </c>
      <c r="C123" t="s">
        <v>103</v>
      </c>
      <c r="E123" s="63"/>
      <c r="F123" s="63"/>
      <c r="G123" s="63"/>
      <c r="H123" s="63"/>
      <c r="I123" s="63"/>
    </row>
    <row r="124" spans="1:29" x14ac:dyDescent="0.25">
      <c r="B124" t="s">
        <v>9</v>
      </c>
      <c r="E124" s="69"/>
      <c r="F124" s="69"/>
      <c r="G124" s="69"/>
      <c r="H124" s="69"/>
      <c r="I124" s="69"/>
      <c r="J124" s="4">
        <f t="shared" ref="G124:AC124" si="39">+J87*J98*J108</f>
        <v>0</v>
      </c>
      <c r="K124" s="4">
        <f t="shared" ref="K124:L124" si="40">+K87*K98*K108</f>
        <v>0</v>
      </c>
      <c r="L124" s="4">
        <f t="shared" si="40"/>
        <v>0</v>
      </c>
      <c r="M124" s="4">
        <f t="shared" si="39"/>
        <v>0</v>
      </c>
      <c r="N124" s="4">
        <f t="shared" si="39"/>
        <v>0</v>
      </c>
      <c r="O124" s="4">
        <f t="shared" si="39"/>
        <v>0</v>
      </c>
      <c r="P124" s="4">
        <f t="shared" si="39"/>
        <v>0</v>
      </c>
      <c r="Q124" s="4">
        <f t="shared" si="39"/>
        <v>0</v>
      </c>
      <c r="R124" s="4">
        <f t="shared" si="39"/>
        <v>0</v>
      </c>
      <c r="S124" s="4">
        <f t="shared" si="39"/>
        <v>0</v>
      </c>
      <c r="T124" s="4">
        <f t="shared" si="39"/>
        <v>0</v>
      </c>
      <c r="U124" s="4">
        <f t="shared" si="39"/>
        <v>0</v>
      </c>
      <c r="V124" s="4">
        <f t="shared" si="39"/>
        <v>0</v>
      </c>
      <c r="W124" s="4">
        <f t="shared" si="39"/>
        <v>0</v>
      </c>
      <c r="X124" s="4">
        <f t="shared" si="39"/>
        <v>0</v>
      </c>
      <c r="Y124" s="4">
        <f t="shared" si="39"/>
        <v>0</v>
      </c>
      <c r="Z124" s="4">
        <f t="shared" si="39"/>
        <v>0</v>
      </c>
      <c r="AA124" s="4">
        <f t="shared" si="39"/>
        <v>0</v>
      </c>
      <c r="AB124" s="4">
        <f t="shared" si="39"/>
        <v>0</v>
      </c>
      <c r="AC124" s="4">
        <f t="shared" si="39"/>
        <v>0</v>
      </c>
    </row>
    <row r="125" spans="1:29" x14ac:dyDescent="0.25">
      <c r="B125" t="s">
        <v>29</v>
      </c>
      <c r="E125" s="69"/>
      <c r="F125" s="69"/>
      <c r="G125" s="69"/>
      <c r="H125" s="69"/>
      <c r="I125" s="69"/>
      <c r="J125" s="4">
        <f t="shared" ref="G125:AC125" si="41">+J88*J99*J108</f>
        <v>0</v>
      </c>
      <c r="K125" s="4">
        <f t="shared" ref="K125:L125" si="42">+K88*K99*K108</f>
        <v>0</v>
      </c>
      <c r="L125" s="4">
        <f t="shared" si="42"/>
        <v>0</v>
      </c>
      <c r="M125" s="4">
        <f t="shared" si="41"/>
        <v>0</v>
      </c>
      <c r="N125" s="4">
        <f t="shared" si="41"/>
        <v>0</v>
      </c>
      <c r="O125" s="4">
        <f t="shared" si="41"/>
        <v>0</v>
      </c>
      <c r="P125" s="4">
        <f t="shared" si="41"/>
        <v>0</v>
      </c>
      <c r="Q125" s="4">
        <f t="shared" si="41"/>
        <v>0</v>
      </c>
      <c r="R125" s="4">
        <f t="shared" si="41"/>
        <v>0</v>
      </c>
      <c r="S125" s="4">
        <f t="shared" si="41"/>
        <v>0</v>
      </c>
      <c r="T125" s="4">
        <f t="shared" si="41"/>
        <v>0</v>
      </c>
      <c r="U125" s="4">
        <f t="shared" si="41"/>
        <v>0</v>
      </c>
      <c r="V125" s="4">
        <f t="shared" si="41"/>
        <v>0</v>
      </c>
      <c r="W125" s="4">
        <f t="shared" si="41"/>
        <v>0</v>
      </c>
      <c r="X125" s="4">
        <f t="shared" si="41"/>
        <v>0</v>
      </c>
      <c r="Y125" s="4">
        <f t="shared" si="41"/>
        <v>0</v>
      </c>
      <c r="Z125" s="4">
        <f t="shared" si="41"/>
        <v>0</v>
      </c>
      <c r="AA125" s="4">
        <f t="shared" si="41"/>
        <v>0</v>
      </c>
      <c r="AB125" s="4">
        <f t="shared" si="41"/>
        <v>0</v>
      </c>
      <c r="AC125" s="4">
        <f t="shared" si="41"/>
        <v>0</v>
      </c>
    </row>
    <row r="126" spans="1:29" x14ac:dyDescent="0.25">
      <c r="B126" t="s">
        <v>1</v>
      </c>
      <c r="E126" s="69"/>
      <c r="F126" s="69"/>
      <c r="G126" s="69"/>
      <c r="H126" s="69"/>
      <c r="I126" s="69"/>
      <c r="J126" s="4">
        <f t="shared" ref="G126:AC126" si="43">+J89*J101*J108</f>
        <v>0</v>
      </c>
      <c r="K126" s="4">
        <f t="shared" ref="K126:L126" si="44">+K89*K101*K108</f>
        <v>0</v>
      </c>
      <c r="L126" s="4">
        <f t="shared" si="44"/>
        <v>0</v>
      </c>
      <c r="M126" s="4">
        <f t="shared" si="43"/>
        <v>0</v>
      </c>
      <c r="N126" s="4">
        <f t="shared" si="43"/>
        <v>0</v>
      </c>
      <c r="O126" s="4">
        <f t="shared" si="43"/>
        <v>0</v>
      </c>
      <c r="P126" s="4">
        <f t="shared" si="43"/>
        <v>0</v>
      </c>
      <c r="Q126" s="4">
        <f t="shared" si="43"/>
        <v>0</v>
      </c>
      <c r="R126" s="4">
        <f t="shared" si="43"/>
        <v>0</v>
      </c>
      <c r="S126" s="4">
        <f t="shared" si="43"/>
        <v>0</v>
      </c>
      <c r="T126" s="4">
        <f t="shared" si="43"/>
        <v>0</v>
      </c>
      <c r="U126" s="4">
        <f t="shared" si="43"/>
        <v>0</v>
      </c>
      <c r="V126" s="4">
        <f t="shared" si="43"/>
        <v>0</v>
      </c>
      <c r="W126" s="4">
        <f t="shared" si="43"/>
        <v>0</v>
      </c>
      <c r="X126" s="4">
        <f t="shared" si="43"/>
        <v>0</v>
      </c>
      <c r="Y126" s="4">
        <f t="shared" si="43"/>
        <v>0</v>
      </c>
      <c r="Z126" s="4">
        <f t="shared" si="43"/>
        <v>0</v>
      </c>
      <c r="AA126" s="4">
        <f t="shared" si="43"/>
        <v>0</v>
      </c>
      <c r="AB126" s="4">
        <f t="shared" si="43"/>
        <v>0</v>
      </c>
      <c r="AC126" s="4">
        <f t="shared" si="43"/>
        <v>0</v>
      </c>
    </row>
    <row r="127" spans="1:29" x14ac:dyDescent="0.25">
      <c r="B127" t="s">
        <v>8</v>
      </c>
      <c r="E127" s="69"/>
      <c r="F127" s="69"/>
      <c r="G127" s="69"/>
      <c r="H127" s="69"/>
      <c r="I127" s="69"/>
      <c r="J127" s="4">
        <f t="shared" ref="G127:AC127" si="45">+J90*J108*J102</f>
        <v>0</v>
      </c>
      <c r="K127" s="4">
        <f t="shared" ref="K127:L127" si="46">+K90*K108*K102</f>
        <v>0</v>
      </c>
      <c r="L127" s="4">
        <f t="shared" si="46"/>
        <v>0</v>
      </c>
      <c r="M127" s="4">
        <f t="shared" si="45"/>
        <v>0</v>
      </c>
      <c r="N127" s="4">
        <f t="shared" si="45"/>
        <v>0</v>
      </c>
      <c r="O127" s="4">
        <f t="shared" si="45"/>
        <v>0</v>
      </c>
      <c r="P127" s="4">
        <f t="shared" si="45"/>
        <v>0</v>
      </c>
      <c r="Q127" s="4">
        <f t="shared" si="45"/>
        <v>0</v>
      </c>
      <c r="R127" s="4">
        <f t="shared" si="45"/>
        <v>0</v>
      </c>
      <c r="S127" s="4">
        <f t="shared" si="45"/>
        <v>0</v>
      </c>
      <c r="T127" s="4">
        <f t="shared" si="45"/>
        <v>0</v>
      </c>
      <c r="U127" s="4">
        <f t="shared" si="45"/>
        <v>0</v>
      </c>
      <c r="V127" s="4">
        <f t="shared" si="45"/>
        <v>0</v>
      </c>
      <c r="W127" s="4">
        <f t="shared" si="45"/>
        <v>0</v>
      </c>
      <c r="X127" s="4">
        <f t="shared" si="45"/>
        <v>0</v>
      </c>
      <c r="Y127" s="4">
        <f t="shared" si="45"/>
        <v>0</v>
      </c>
      <c r="Z127" s="4">
        <f t="shared" si="45"/>
        <v>0</v>
      </c>
      <c r="AA127" s="4">
        <f t="shared" si="45"/>
        <v>0</v>
      </c>
      <c r="AB127" s="4">
        <f t="shared" si="45"/>
        <v>0</v>
      </c>
      <c r="AC127" s="4">
        <f t="shared" si="45"/>
        <v>0</v>
      </c>
    </row>
    <row r="128" spans="1:29" x14ac:dyDescent="0.25">
      <c r="C128" s="3" t="s">
        <v>101</v>
      </c>
      <c r="E128" s="71"/>
      <c r="F128" s="71"/>
      <c r="G128" s="71"/>
      <c r="H128" s="71"/>
      <c r="I128" s="71"/>
      <c r="J128" s="6">
        <f t="shared" ref="G128:AC128" si="47">SUM(J124:J127)</f>
        <v>0</v>
      </c>
      <c r="K128" s="6">
        <f t="shared" ref="K128:L128" si="48">SUM(K124:K127)</f>
        <v>0</v>
      </c>
      <c r="L128" s="6">
        <f t="shared" si="48"/>
        <v>0</v>
      </c>
      <c r="M128" s="6">
        <f t="shared" si="47"/>
        <v>0</v>
      </c>
      <c r="N128" s="6">
        <f t="shared" si="47"/>
        <v>0</v>
      </c>
      <c r="O128" s="6">
        <f t="shared" si="47"/>
        <v>0</v>
      </c>
      <c r="P128" s="6">
        <f t="shared" si="47"/>
        <v>0</v>
      </c>
      <c r="Q128" s="6">
        <f t="shared" si="47"/>
        <v>0</v>
      </c>
      <c r="R128" s="6">
        <f t="shared" si="47"/>
        <v>0</v>
      </c>
      <c r="S128" s="6">
        <f t="shared" si="47"/>
        <v>0</v>
      </c>
      <c r="T128" s="6">
        <f t="shared" si="47"/>
        <v>0</v>
      </c>
      <c r="U128" s="6">
        <f t="shared" si="47"/>
        <v>0</v>
      </c>
      <c r="V128" s="6">
        <f t="shared" si="47"/>
        <v>0</v>
      </c>
      <c r="W128" s="6">
        <f t="shared" si="47"/>
        <v>0</v>
      </c>
      <c r="X128" s="6">
        <f t="shared" si="47"/>
        <v>0</v>
      </c>
      <c r="Y128" s="6">
        <f t="shared" si="47"/>
        <v>0</v>
      </c>
      <c r="Z128" s="6">
        <f t="shared" si="47"/>
        <v>0</v>
      </c>
      <c r="AA128" s="6">
        <f t="shared" si="47"/>
        <v>0</v>
      </c>
      <c r="AB128" s="6">
        <f t="shared" si="47"/>
        <v>0</v>
      </c>
      <c r="AC128" s="6">
        <f t="shared" si="47"/>
        <v>0</v>
      </c>
    </row>
    <row r="129" spans="1:29" x14ac:dyDescent="0.25">
      <c r="E129" s="63"/>
      <c r="F129" s="63"/>
      <c r="G129" s="63"/>
      <c r="H129" s="63"/>
      <c r="I129" s="63"/>
    </row>
    <row r="130" spans="1:29" x14ac:dyDescent="0.25">
      <c r="E130" s="63"/>
      <c r="F130" s="63"/>
      <c r="G130" s="63"/>
      <c r="H130" s="63"/>
      <c r="I130" s="63"/>
    </row>
    <row r="131" spans="1:29" ht="15.75" thickBot="1" x14ac:dyDescent="0.3">
      <c r="B131" t="s">
        <v>20</v>
      </c>
      <c r="C131" s="3" t="s">
        <v>110</v>
      </c>
      <c r="E131" s="72"/>
      <c r="F131" s="72"/>
      <c r="G131" s="72"/>
      <c r="H131" s="72"/>
      <c r="I131" s="72"/>
      <c r="J131" s="7">
        <f t="shared" ref="G131:AC131" si="49">+J121+J128</f>
        <v>2137733.3659999999</v>
      </c>
      <c r="K131" s="7">
        <f t="shared" ref="K131:L131" si="50">+K121+K128</f>
        <v>467618.81400000001</v>
      </c>
      <c r="L131" s="7">
        <f t="shared" si="50"/>
        <v>2137733.3659999999</v>
      </c>
      <c r="M131" s="7">
        <f t="shared" si="49"/>
        <v>1949682.1459999999</v>
      </c>
      <c r="N131" s="7">
        <f t="shared" si="49"/>
        <v>1949682.1459999999</v>
      </c>
      <c r="O131" s="7">
        <f t="shared" si="49"/>
        <v>1949682.1459999999</v>
      </c>
      <c r="P131" s="7">
        <f t="shared" si="49"/>
        <v>1949682.1459999999</v>
      </c>
      <c r="Q131" s="7">
        <f t="shared" si="49"/>
        <v>1921682.4979999999</v>
      </c>
      <c r="R131" s="7">
        <f t="shared" si="49"/>
        <v>1893682.85</v>
      </c>
      <c r="S131" s="7">
        <f t="shared" si="49"/>
        <v>1853315.3659999999</v>
      </c>
      <c r="T131" s="7">
        <f t="shared" si="49"/>
        <v>1526045.02</v>
      </c>
      <c r="U131" s="7">
        <f t="shared" si="49"/>
        <v>1209914.172</v>
      </c>
      <c r="V131" s="7">
        <f t="shared" si="49"/>
        <v>729252.09900000005</v>
      </c>
      <c r="W131" s="7">
        <f t="shared" si="49"/>
        <v>466657.902</v>
      </c>
      <c r="X131" s="7">
        <f t="shared" si="49"/>
        <v>0</v>
      </c>
      <c r="Y131" s="7">
        <f t="shared" si="49"/>
        <v>0</v>
      </c>
      <c r="Z131" s="7">
        <f t="shared" si="49"/>
        <v>0</v>
      </c>
      <c r="AA131" s="7">
        <f t="shared" si="49"/>
        <v>0</v>
      </c>
      <c r="AB131" s="7">
        <f t="shared" si="49"/>
        <v>0</v>
      </c>
      <c r="AC131" s="7">
        <f t="shared" si="49"/>
        <v>0</v>
      </c>
    </row>
    <row r="132" spans="1:29" ht="15.75" thickTop="1" x14ac:dyDescent="0.25">
      <c r="E132" s="63"/>
      <c r="F132" s="63"/>
      <c r="G132" s="63"/>
      <c r="H132" s="63"/>
      <c r="I132" s="63"/>
    </row>
    <row r="133" spans="1:29" x14ac:dyDescent="0.25">
      <c r="B133" t="s">
        <v>59</v>
      </c>
      <c r="E133" s="63"/>
      <c r="F133" s="63"/>
      <c r="G133" s="69"/>
      <c r="H133" s="69"/>
      <c r="I133" s="69"/>
      <c r="J133" s="4">
        <f>J131-G131</f>
        <v>2137733.3659999999</v>
      </c>
      <c r="K133" s="4"/>
      <c r="L133" s="4"/>
      <c r="M133" s="4">
        <f>M131-J131</f>
        <v>-188051.21999999997</v>
      </c>
      <c r="N133" s="4">
        <f t="shared" ref="N133:AC133" si="51">N131-M131</f>
        <v>0</v>
      </c>
      <c r="O133" s="4">
        <f t="shared" si="51"/>
        <v>0</v>
      </c>
      <c r="P133" s="4">
        <f t="shared" si="51"/>
        <v>0</v>
      </c>
      <c r="Q133" s="4">
        <f t="shared" si="51"/>
        <v>-27999.648000000045</v>
      </c>
      <c r="R133" s="4">
        <f t="shared" si="51"/>
        <v>-27999.647999999812</v>
      </c>
      <c r="S133" s="4">
        <f t="shared" si="51"/>
        <v>-40367.484000000171</v>
      </c>
      <c r="T133" s="4">
        <f t="shared" si="51"/>
        <v>-327270.3459999999</v>
      </c>
      <c r="U133" s="4">
        <f t="shared" si="51"/>
        <v>-316130.848</v>
      </c>
      <c r="V133" s="4">
        <f t="shared" si="51"/>
        <v>-480662.07299999997</v>
      </c>
      <c r="W133" s="4">
        <f t="shared" si="51"/>
        <v>-262594.19700000004</v>
      </c>
      <c r="X133" s="4">
        <f t="shared" si="51"/>
        <v>-466657.902</v>
      </c>
      <c r="Y133" s="4">
        <f t="shared" si="51"/>
        <v>0</v>
      </c>
      <c r="Z133" s="4">
        <f t="shared" si="51"/>
        <v>0</v>
      </c>
      <c r="AA133" s="4">
        <f t="shared" si="51"/>
        <v>0</v>
      </c>
      <c r="AB133" s="4">
        <f t="shared" si="51"/>
        <v>0</v>
      </c>
      <c r="AC133" s="4">
        <f t="shared" si="51"/>
        <v>0</v>
      </c>
    </row>
    <row r="136" spans="1:29" ht="23.25" x14ac:dyDescent="0.35">
      <c r="A136" s="41" t="s">
        <v>102</v>
      </c>
    </row>
    <row r="137" spans="1:29" x14ac:dyDescent="0.25">
      <c r="A137" t="s">
        <v>104</v>
      </c>
    </row>
    <row r="138" spans="1:29" x14ac:dyDescent="0.25">
      <c r="A138" t="s">
        <v>106</v>
      </c>
    </row>
    <row r="139" spans="1:29" x14ac:dyDescent="0.25">
      <c r="A139" t="s">
        <v>105</v>
      </c>
    </row>
    <row r="142" spans="1:29" x14ac:dyDescent="0.25">
      <c r="A142" s="49" t="s">
        <v>107</v>
      </c>
      <c r="B142" s="49"/>
      <c r="C142" s="49"/>
      <c r="D142" s="49"/>
      <c r="E142" s="49"/>
      <c r="F142" s="49"/>
      <c r="G142" s="49"/>
      <c r="H142" s="49"/>
      <c r="I142" s="49"/>
      <c r="J142" s="49"/>
      <c r="K142" s="49"/>
      <c r="L142" s="49"/>
      <c r="M142" s="49"/>
      <c r="N142" s="49"/>
      <c r="O142" s="49"/>
      <c r="P142" s="49"/>
      <c r="Q142" s="49"/>
      <c r="R142" s="49"/>
      <c r="S142" s="49"/>
      <c r="T142" s="49"/>
      <c r="U142" s="49"/>
    </row>
    <row r="143" spans="1:29" x14ac:dyDescent="0.25">
      <c r="A143" s="45" t="s">
        <v>108</v>
      </c>
      <c r="B143" s="45"/>
      <c r="C143" s="45"/>
      <c r="D143" s="45"/>
      <c r="E143" s="45"/>
      <c r="F143" s="45"/>
      <c r="G143" s="45"/>
      <c r="H143" s="45"/>
      <c r="I143" s="45"/>
      <c r="J143" s="45"/>
      <c r="K143" s="45"/>
      <c r="L143" s="45"/>
      <c r="M143" s="45"/>
      <c r="N143" s="45"/>
      <c r="O143" s="45"/>
      <c r="P143" s="45"/>
      <c r="Q143" s="45"/>
      <c r="R143" s="45"/>
      <c r="S143" s="45"/>
      <c r="T143" s="45"/>
      <c r="U143" s="45"/>
    </row>
    <row r="144" spans="1:29" x14ac:dyDescent="0.25">
      <c r="A144" s="45" t="s">
        <v>109</v>
      </c>
      <c r="B144" s="45"/>
      <c r="C144" s="45"/>
      <c r="D144" s="45"/>
      <c r="E144" s="45"/>
      <c r="F144" s="45"/>
      <c r="G144" s="45"/>
      <c r="H144" s="45"/>
      <c r="I144" s="45"/>
      <c r="J144" s="45"/>
      <c r="K144" s="45"/>
      <c r="L144" s="45"/>
      <c r="M144" s="45"/>
      <c r="N144" s="45"/>
      <c r="O144" s="45"/>
      <c r="P144" s="45"/>
      <c r="Q144" s="45"/>
      <c r="R144" s="45"/>
      <c r="S144" s="45"/>
      <c r="T144" s="45"/>
      <c r="U144" s="45"/>
    </row>
  </sheetData>
  <mergeCells count="17">
    <mergeCell ref="B1:C1"/>
    <mergeCell ref="T4:Y4"/>
    <mergeCell ref="AA4:AG4"/>
    <mergeCell ref="AI4:AR4"/>
    <mergeCell ref="A12:G12"/>
    <mergeCell ref="AI12:AT13"/>
    <mergeCell ref="A13:C13"/>
    <mergeCell ref="K4:R4"/>
    <mergeCell ref="K13:R13"/>
    <mergeCell ref="A144:U144"/>
    <mergeCell ref="E109:M109"/>
    <mergeCell ref="AG100:AH100"/>
    <mergeCell ref="C103:D103"/>
    <mergeCell ref="C105:D105"/>
    <mergeCell ref="B109:C109"/>
    <mergeCell ref="A142:U142"/>
    <mergeCell ref="A143:U143"/>
  </mergeCells>
  <dataValidations count="2">
    <dataValidation type="list" allowBlank="1" showInputMessage="1" showErrorMessage="1" promptTitle="For Reorg Bldg Aid/EPC Proj." prompt="For Reorgan Bldg Aid Projects:_x000a_R = For BLD_x000a_R10 = For BLD10_x000a_R3 = For BLD3_x000a_R4 = For BLD4_x000a_For EPC Projects:_x000a_EPC3 = BLD3 non-voter approved_x000a_EPC4 = BLD4 non-voter approved_x000a_NA = For all other projects" sqref="D23:D76 D16:D21" xr:uid="{89169F4B-68C4-4A28-BBB3-AEB487F49F1D}">
      <formula1>$D$86:$D$92</formula1>
    </dataValidation>
    <dataValidation type="list" allowBlank="1" showInputMessage="1" showErrorMessage="1" promptTitle="Category of Building Aid" prompt="Select Building Aid category.  Category is listed on Prospective Project Reports" sqref="B23:B76 B16:B21" xr:uid="{F67C9F19-D15B-483E-AE4F-C02E0F7EFFE1}">
      <formula1>$B$81:$B$84</formula1>
    </dataValidation>
  </dataValidations>
  <hyperlinks>
    <hyperlink ref="B109" r:id="rId1" xr:uid="{E6624A37-D65F-466E-8985-54FFAB477D29}"/>
    <hyperlink ref="B4" r:id="rId2" display="https://stateaid.nysed.gov/" xr:uid="{2F904E54-6FC3-4FED-B7E7-3BA5D9143BFD}"/>
  </hyperlinks>
  <pageMargins left="0.7" right="0.7" top="0.75" bottom="0.75" header="0.3" footer="0.3"/>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A756B-CB7A-4B69-A368-A80D8DEF3271}">
  <sheetPr>
    <tabColor rgb="FF0070C0"/>
  </sheetPr>
  <dimension ref="A1:AP115"/>
  <sheetViews>
    <sheetView topLeftCell="A97" workbookViewId="0">
      <selection activeCell="H74" sqref="H74"/>
    </sheetView>
  </sheetViews>
  <sheetFormatPr defaultRowHeight="15" x14ac:dyDescent="0.25"/>
  <cols>
    <col min="2" max="2" width="23.42578125" customWidth="1"/>
    <col min="3" max="3" width="22.85546875" customWidth="1"/>
    <col min="4" max="4" width="14.85546875" style="8" customWidth="1"/>
    <col min="5" max="21" width="12.28515625" customWidth="1"/>
    <col min="22" max="25" width="11.28515625" customWidth="1"/>
  </cols>
  <sheetData>
    <row r="1" spans="1:42" ht="35.25" customHeight="1" x14ac:dyDescent="0.45">
      <c r="A1" s="36" t="s">
        <v>75</v>
      </c>
      <c r="B1" s="50" t="s">
        <v>60</v>
      </c>
      <c r="C1" s="50"/>
      <c r="E1" s="31" t="s">
        <v>0</v>
      </c>
      <c r="F1" s="32"/>
      <c r="G1" s="32"/>
    </row>
    <row r="2" spans="1:42" ht="12" customHeight="1" x14ac:dyDescent="0.25">
      <c r="E2" s="8"/>
      <c r="F2" s="8"/>
      <c r="G2" s="8"/>
      <c r="H2" s="8"/>
      <c r="I2" s="8"/>
      <c r="J2" s="8"/>
      <c r="K2" s="8"/>
      <c r="L2" s="8"/>
      <c r="M2" s="8"/>
      <c r="N2" s="8"/>
      <c r="O2" s="8"/>
      <c r="P2" s="8"/>
      <c r="Q2" s="8"/>
    </row>
    <row r="3" spans="1:42" ht="16.5" customHeight="1" x14ac:dyDescent="0.3">
      <c r="A3" s="35" t="s">
        <v>80</v>
      </c>
      <c r="D3" s="25"/>
      <c r="E3" s="8"/>
      <c r="F3" s="8"/>
      <c r="G3" s="8"/>
      <c r="H3" s="8"/>
      <c r="I3" s="8"/>
      <c r="J3" s="8"/>
      <c r="K3" s="8"/>
      <c r="L3" s="8"/>
      <c r="M3" s="8"/>
      <c r="N3" s="8"/>
      <c r="O3" s="8"/>
      <c r="P3" s="8"/>
      <c r="Q3" s="8"/>
    </row>
    <row r="4" spans="1:42" ht="46.5" customHeight="1" x14ac:dyDescent="0.3">
      <c r="A4" s="35" t="s">
        <v>77</v>
      </c>
      <c r="B4" s="33" t="s">
        <v>78</v>
      </c>
      <c r="D4" s="25"/>
      <c r="E4" s="8"/>
      <c r="F4" s="8"/>
      <c r="G4" s="38" t="s">
        <v>81</v>
      </c>
      <c r="H4" s="39"/>
      <c r="I4" s="39"/>
      <c r="J4" s="39"/>
      <c r="K4" s="39"/>
      <c r="L4" s="39"/>
      <c r="M4" s="39"/>
      <c r="N4" s="8"/>
      <c r="O4" s="51" t="s">
        <v>130</v>
      </c>
      <c r="P4" s="51"/>
      <c r="Q4" s="51"/>
      <c r="R4" s="51"/>
      <c r="S4" s="51"/>
      <c r="T4" s="51"/>
      <c r="V4" s="52" t="s">
        <v>83</v>
      </c>
      <c r="W4" s="52"/>
      <c r="X4" s="52"/>
      <c r="Y4" s="52"/>
      <c r="Z4" s="52"/>
      <c r="AA4" s="52"/>
      <c r="AB4" s="52"/>
      <c r="AC4" s="52"/>
      <c r="AE4" s="53" t="s">
        <v>122</v>
      </c>
      <c r="AF4" s="53"/>
      <c r="AG4" s="53"/>
      <c r="AH4" s="53"/>
      <c r="AI4" s="53"/>
      <c r="AJ4" s="53"/>
      <c r="AK4" s="53"/>
      <c r="AL4" s="53"/>
      <c r="AM4" s="53"/>
      <c r="AN4" s="53"/>
    </row>
    <row r="5" spans="1:42" ht="28.5" customHeight="1" x14ac:dyDescent="0.3">
      <c r="A5" s="10"/>
      <c r="B5" s="37" t="s">
        <v>79</v>
      </c>
      <c r="D5" s="25"/>
      <c r="E5" s="8"/>
      <c r="F5" s="8"/>
      <c r="G5" s="8"/>
      <c r="H5" s="8"/>
      <c r="I5" s="8"/>
      <c r="J5" s="8"/>
      <c r="K5" s="8"/>
      <c r="L5" s="8"/>
      <c r="M5" s="8"/>
      <c r="N5" s="8"/>
      <c r="O5" s="8"/>
      <c r="P5" s="8"/>
      <c r="Q5" s="8"/>
    </row>
    <row r="6" spans="1:42" ht="28.5" customHeight="1" x14ac:dyDescent="0.3">
      <c r="A6" s="10"/>
      <c r="D6" s="25"/>
      <c r="E6" s="8"/>
      <c r="F6" s="8"/>
      <c r="G6" s="8"/>
      <c r="H6" s="8"/>
      <c r="I6" s="8"/>
      <c r="J6" s="8"/>
      <c r="K6" s="8"/>
      <c r="L6" s="8"/>
      <c r="M6" s="8"/>
      <c r="N6" s="8"/>
      <c r="O6" s="8"/>
      <c r="P6" s="8"/>
      <c r="Q6" s="8"/>
    </row>
    <row r="7" spans="1:42" ht="28.5" customHeight="1" x14ac:dyDescent="0.3">
      <c r="A7" s="10"/>
      <c r="D7" s="25"/>
      <c r="E7" s="8"/>
      <c r="F7" s="8"/>
      <c r="G7" s="8"/>
      <c r="H7" s="8"/>
      <c r="I7" s="8"/>
      <c r="J7" s="8"/>
      <c r="K7" s="8"/>
      <c r="L7" s="8"/>
      <c r="M7" s="8"/>
      <c r="N7" s="8"/>
      <c r="O7" s="8"/>
      <c r="P7" s="8"/>
      <c r="Q7" s="8"/>
    </row>
    <row r="8" spans="1:42" ht="28.5" customHeight="1" x14ac:dyDescent="0.3">
      <c r="A8" s="10"/>
      <c r="D8" s="25"/>
      <c r="E8" s="8"/>
      <c r="F8" s="8"/>
      <c r="G8" s="8"/>
      <c r="H8" s="8"/>
      <c r="I8" s="8"/>
      <c r="J8" s="8"/>
      <c r="K8" s="8"/>
      <c r="L8" s="8"/>
      <c r="M8" s="8"/>
      <c r="N8" s="8"/>
      <c r="O8" s="8"/>
      <c r="P8" s="8"/>
      <c r="Q8" s="8"/>
    </row>
    <row r="9" spans="1:42" ht="28.5" customHeight="1" x14ac:dyDescent="0.3">
      <c r="A9" s="10"/>
      <c r="D9" s="25"/>
      <c r="E9" s="8"/>
      <c r="F9" s="8"/>
      <c r="G9" s="8"/>
      <c r="H9" s="8"/>
      <c r="I9" s="8"/>
      <c r="J9" s="8"/>
      <c r="K9" s="8"/>
      <c r="L9" s="8"/>
      <c r="M9" s="8"/>
      <c r="N9" s="8"/>
      <c r="O9" s="8"/>
      <c r="P9" s="8"/>
      <c r="Q9" s="8"/>
    </row>
    <row r="10" spans="1:42" ht="28.5" customHeight="1" x14ac:dyDescent="0.3">
      <c r="A10" s="10"/>
      <c r="D10" s="25"/>
      <c r="E10" s="8"/>
      <c r="F10" s="8"/>
      <c r="G10" s="8"/>
      <c r="H10" s="8"/>
      <c r="I10" s="8"/>
      <c r="J10" s="8"/>
      <c r="K10" s="8"/>
      <c r="L10" s="8"/>
      <c r="M10" s="8"/>
      <c r="N10" s="8"/>
      <c r="O10" s="8"/>
      <c r="P10" s="8"/>
      <c r="Q10" s="8"/>
    </row>
    <row r="11" spans="1:42" ht="42" customHeight="1" x14ac:dyDescent="0.3">
      <c r="A11" s="10"/>
      <c r="D11" s="25"/>
      <c r="E11" s="8"/>
      <c r="F11" s="8"/>
      <c r="G11" s="8"/>
      <c r="H11" s="8"/>
      <c r="I11" s="8"/>
      <c r="J11" s="8"/>
      <c r="K11" s="8"/>
      <c r="L11" s="8"/>
      <c r="M11" s="8"/>
      <c r="N11" s="8"/>
      <c r="O11" s="8"/>
      <c r="P11" s="8"/>
      <c r="Q11" s="8"/>
    </row>
    <row r="12" spans="1:42" ht="41.25" customHeight="1" x14ac:dyDescent="0.3">
      <c r="A12" s="54" t="s">
        <v>111</v>
      </c>
      <c r="B12" s="54"/>
      <c r="C12" s="54"/>
      <c r="D12" s="54"/>
      <c r="E12" s="54"/>
      <c r="F12" s="54"/>
      <c r="G12" s="8"/>
      <c r="H12" s="8"/>
      <c r="I12" s="8"/>
      <c r="J12" s="8"/>
      <c r="K12" s="8"/>
      <c r="L12" s="8"/>
      <c r="M12" s="8"/>
      <c r="N12" s="8"/>
      <c r="O12" s="8"/>
      <c r="P12" s="8"/>
      <c r="Q12" s="8"/>
      <c r="AE12" s="55" t="s">
        <v>112</v>
      </c>
      <c r="AF12" s="55"/>
      <c r="AG12" s="55"/>
      <c r="AH12" s="55"/>
      <c r="AI12" s="55"/>
      <c r="AJ12" s="55"/>
      <c r="AK12" s="55"/>
      <c r="AL12" s="55"/>
      <c r="AM12" s="55"/>
      <c r="AN12" s="55"/>
      <c r="AO12" s="55"/>
      <c r="AP12" s="55"/>
    </row>
    <row r="13" spans="1:42" ht="59.25" customHeight="1" x14ac:dyDescent="0.25">
      <c r="A13" s="56" t="s">
        <v>194</v>
      </c>
      <c r="B13" s="56"/>
      <c r="C13" s="56"/>
      <c r="D13" s="25"/>
      <c r="E13" s="8"/>
      <c r="F13" s="8"/>
      <c r="G13" s="8"/>
      <c r="H13" s="8"/>
      <c r="I13" s="8"/>
      <c r="J13" s="8"/>
      <c r="K13" s="8"/>
      <c r="L13" s="8"/>
      <c r="M13" s="8"/>
      <c r="N13" s="8"/>
      <c r="O13" s="8"/>
      <c r="P13" s="8"/>
      <c r="Q13" s="8"/>
      <c r="AE13" s="55"/>
      <c r="AF13" s="55"/>
      <c r="AG13" s="55"/>
      <c r="AH13" s="55"/>
      <c r="AI13" s="55"/>
      <c r="AJ13" s="55"/>
      <c r="AK13" s="55"/>
      <c r="AL13" s="55"/>
      <c r="AM13" s="55"/>
      <c r="AN13" s="55"/>
      <c r="AO13" s="55"/>
      <c r="AP13" s="55"/>
    </row>
    <row r="14" spans="1:42" ht="62.25" customHeight="1" x14ac:dyDescent="0.25">
      <c r="A14" t="s">
        <v>67</v>
      </c>
      <c r="B14" t="s">
        <v>68</v>
      </c>
      <c r="C14" t="s">
        <v>25</v>
      </c>
      <c r="D14" s="40" t="s">
        <v>56</v>
      </c>
      <c r="E14" s="9"/>
      <c r="F14" s="9" t="s">
        <v>3</v>
      </c>
      <c r="G14" s="9" t="s">
        <v>4</v>
      </c>
      <c r="H14" s="9" t="s">
        <v>5</v>
      </c>
      <c r="I14" s="9" t="s">
        <v>6</v>
      </c>
      <c r="J14" s="9" t="s">
        <v>7</v>
      </c>
      <c r="K14" s="11" t="s">
        <v>28</v>
      </c>
      <c r="L14" s="11" t="s">
        <v>30</v>
      </c>
      <c r="M14" s="11" t="s">
        <v>31</v>
      </c>
      <c r="N14" s="11" t="s">
        <v>32</v>
      </c>
      <c r="O14" s="11" t="s">
        <v>33</v>
      </c>
      <c r="P14" s="11" t="s">
        <v>42</v>
      </c>
      <c r="Q14" s="11" t="s">
        <v>43</v>
      </c>
      <c r="R14" s="11" t="s">
        <v>45</v>
      </c>
      <c r="S14" s="11" t="s">
        <v>47</v>
      </c>
      <c r="T14" s="11" t="s">
        <v>48</v>
      </c>
      <c r="U14" s="11" t="s">
        <v>49</v>
      </c>
      <c r="V14" s="11" t="s">
        <v>61</v>
      </c>
      <c r="W14" s="11" t="s">
        <v>124</v>
      </c>
      <c r="X14" s="11" t="s">
        <v>128</v>
      </c>
      <c r="Y14" s="11" t="s">
        <v>187</v>
      </c>
    </row>
    <row r="15" spans="1:42" ht="31.5" customHeight="1" x14ac:dyDescent="0.35">
      <c r="A15" s="41" t="s">
        <v>84</v>
      </c>
      <c r="D15" s="25"/>
      <c r="E15" s="9"/>
      <c r="F15" s="9"/>
      <c r="G15" s="9"/>
      <c r="H15" s="9"/>
      <c r="I15" s="9"/>
      <c r="J15" s="9"/>
      <c r="K15" s="9"/>
      <c r="L15" s="9"/>
      <c r="M15" s="11"/>
      <c r="N15" s="11"/>
      <c r="O15" s="11"/>
      <c r="P15" s="11"/>
      <c r="Q15" s="11"/>
      <c r="R15" s="11"/>
      <c r="S15" s="11"/>
      <c r="T15" s="11"/>
      <c r="U15" s="11"/>
      <c r="V15" s="11"/>
      <c r="W15" s="11"/>
      <c r="X15" s="11"/>
      <c r="Y15" s="11"/>
    </row>
    <row r="16" spans="1:42" ht="15.75" customHeight="1" x14ac:dyDescent="0.25">
      <c r="A16" s="21" t="s">
        <v>85</v>
      </c>
      <c r="B16" s="21" t="s">
        <v>8</v>
      </c>
      <c r="C16" s="21" t="s">
        <v>24</v>
      </c>
      <c r="D16" s="22" t="s">
        <v>70</v>
      </c>
      <c r="E16" s="19"/>
      <c r="F16" s="19">
        <v>39076</v>
      </c>
      <c r="G16" s="19">
        <v>39076</v>
      </c>
      <c r="H16" s="19">
        <v>39076</v>
      </c>
      <c r="I16" s="19">
        <v>39076</v>
      </c>
      <c r="J16" s="19">
        <v>39076</v>
      </c>
      <c r="K16" s="19">
        <v>39076</v>
      </c>
      <c r="L16" s="19">
        <v>39076</v>
      </c>
      <c r="M16" s="19">
        <v>39076</v>
      </c>
      <c r="N16" s="19">
        <v>39076</v>
      </c>
      <c r="O16" s="19"/>
      <c r="P16" s="19"/>
      <c r="Q16" s="19"/>
      <c r="R16" s="19"/>
      <c r="S16" s="21"/>
      <c r="T16" s="21"/>
      <c r="U16" s="21"/>
      <c r="V16" s="21"/>
      <c r="W16" s="21"/>
      <c r="X16" s="21"/>
      <c r="Y16" s="21"/>
    </row>
    <row r="17" spans="1:25" ht="15.75" customHeight="1" x14ac:dyDescent="0.25">
      <c r="A17" s="21" t="s">
        <v>129</v>
      </c>
      <c r="B17" s="21" t="s">
        <v>8</v>
      </c>
      <c r="C17" s="21" t="s">
        <v>24</v>
      </c>
      <c r="D17" s="22" t="s">
        <v>70</v>
      </c>
      <c r="E17" s="19"/>
      <c r="F17" s="19">
        <v>40744</v>
      </c>
      <c r="G17" s="19">
        <v>40744</v>
      </c>
      <c r="H17" s="19">
        <v>40744</v>
      </c>
      <c r="I17" s="19">
        <v>40744</v>
      </c>
      <c r="J17" s="19">
        <v>40744</v>
      </c>
      <c r="K17" s="19">
        <v>40744</v>
      </c>
      <c r="L17" s="19">
        <v>40744</v>
      </c>
      <c r="M17" s="19">
        <v>40744</v>
      </c>
      <c r="N17" s="19">
        <v>40744</v>
      </c>
      <c r="O17" s="19">
        <v>40744</v>
      </c>
      <c r="P17" s="19">
        <v>40744</v>
      </c>
      <c r="Q17" s="19">
        <v>40744</v>
      </c>
      <c r="R17" s="19"/>
      <c r="S17" s="21"/>
      <c r="T17" s="21"/>
      <c r="U17" s="21"/>
      <c r="V17" s="21"/>
      <c r="W17" s="21"/>
      <c r="X17" s="21"/>
      <c r="Y17" s="21"/>
    </row>
    <row r="18" spans="1:25" ht="15.75" customHeight="1" x14ac:dyDescent="0.25">
      <c r="A18" s="21" t="s">
        <v>36</v>
      </c>
      <c r="B18" s="21" t="s">
        <v>9</v>
      </c>
      <c r="C18" s="21" t="s">
        <v>87</v>
      </c>
      <c r="D18" s="22" t="s">
        <v>70</v>
      </c>
      <c r="E18" s="19"/>
      <c r="F18" s="19">
        <v>218607</v>
      </c>
      <c r="G18" s="19">
        <v>218607</v>
      </c>
      <c r="H18" s="19">
        <v>218607</v>
      </c>
      <c r="I18" s="19"/>
      <c r="J18" s="19"/>
      <c r="K18" s="19"/>
      <c r="L18" s="19"/>
      <c r="M18" s="19"/>
      <c r="N18" s="19"/>
      <c r="O18" s="19"/>
      <c r="P18" s="19"/>
      <c r="Q18" s="19"/>
      <c r="R18" s="19"/>
      <c r="S18" s="21"/>
      <c r="T18" s="21"/>
      <c r="U18" s="21"/>
      <c r="V18" s="21"/>
      <c r="W18" s="21"/>
      <c r="X18" s="21"/>
      <c r="Y18" s="21"/>
    </row>
    <row r="19" spans="1:25" ht="15.75" customHeight="1" x14ac:dyDescent="0.25">
      <c r="A19" s="21" t="s">
        <v>131</v>
      </c>
      <c r="B19" s="21" t="s">
        <v>9</v>
      </c>
      <c r="C19" s="21" t="s">
        <v>23</v>
      </c>
      <c r="D19" s="22" t="s">
        <v>70</v>
      </c>
      <c r="E19" s="19"/>
      <c r="F19" s="19"/>
      <c r="G19" s="19"/>
      <c r="H19" s="19"/>
      <c r="I19" s="19"/>
      <c r="J19" s="19"/>
      <c r="K19" s="19"/>
      <c r="L19" s="19"/>
      <c r="M19" s="19"/>
      <c r="N19" s="19"/>
      <c r="O19" s="19"/>
      <c r="P19" s="19"/>
      <c r="Q19" s="19"/>
      <c r="R19" s="19"/>
      <c r="S19" s="21"/>
      <c r="T19" s="21"/>
      <c r="U19" s="21"/>
      <c r="V19" s="21"/>
      <c r="W19" s="21"/>
      <c r="X19" s="21"/>
      <c r="Y19" s="21"/>
    </row>
    <row r="20" spans="1:25" ht="17.25" customHeight="1" x14ac:dyDescent="0.25">
      <c r="A20" s="21"/>
      <c r="B20" s="21"/>
      <c r="C20" s="21"/>
      <c r="D20" s="22"/>
      <c r="E20" s="19"/>
      <c r="F20" s="19"/>
      <c r="G20" s="19"/>
      <c r="H20" s="19"/>
      <c r="I20" s="19"/>
      <c r="J20" s="19"/>
      <c r="K20" s="19"/>
      <c r="L20" s="19"/>
      <c r="M20" s="19"/>
      <c r="N20" s="19"/>
      <c r="O20" s="19"/>
      <c r="P20" s="19"/>
      <c r="Q20" s="19"/>
      <c r="R20" s="19"/>
      <c r="S20" s="21"/>
      <c r="T20" s="21"/>
      <c r="U20" s="21"/>
      <c r="V20" s="21"/>
      <c r="W20" s="21"/>
      <c r="X20" s="21"/>
      <c r="Y20" s="21"/>
    </row>
    <row r="21" spans="1:25" ht="20.25" customHeight="1" x14ac:dyDescent="0.35">
      <c r="A21" s="41" t="s">
        <v>89</v>
      </c>
      <c r="B21" s="41"/>
      <c r="E21" s="12"/>
      <c r="F21" s="12"/>
      <c r="G21" s="12"/>
      <c r="H21" s="12"/>
      <c r="I21" s="12"/>
      <c r="J21" s="12"/>
      <c r="K21" s="12"/>
      <c r="L21" s="12"/>
      <c r="M21" s="12"/>
      <c r="N21" s="12"/>
      <c r="O21" s="12"/>
      <c r="P21" s="12"/>
      <c r="Q21" s="12"/>
      <c r="R21" s="12"/>
    </row>
    <row r="22" spans="1:25" ht="66" customHeight="1" x14ac:dyDescent="0.25">
      <c r="A22" t="s">
        <v>67</v>
      </c>
      <c r="B22" t="s">
        <v>68</v>
      </c>
      <c r="C22" t="s">
        <v>25</v>
      </c>
      <c r="D22" s="25" t="s">
        <v>56</v>
      </c>
      <c r="E22" s="9"/>
      <c r="F22" s="9" t="str">
        <f t="shared" ref="F22:Y22" si="0">+F14</f>
        <v>24/25</v>
      </c>
      <c r="G22" s="9" t="str">
        <f t="shared" si="0"/>
        <v>25/26</v>
      </c>
      <c r="H22" s="9" t="str">
        <f t="shared" si="0"/>
        <v>26/27</v>
      </c>
      <c r="I22" s="9" t="str">
        <f t="shared" si="0"/>
        <v>27/28</v>
      </c>
      <c r="J22" s="9" t="str">
        <f t="shared" si="0"/>
        <v>28/29</v>
      </c>
      <c r="K22" s="9" t="str">
        <f t="shared" si="0"/>
        <v>29/30</v>
      </c>
      <c r="L22" s="9" t="str">
        <f t="shared" si="0"/>
        <v>30/31</v>
      </c>
      <c r="M22" s="9" t="str">
        <f t="shared" si="0"/>
        <v>31/32</v>
      </c>
      <c r="N22" s="9" t="str">
        <f t="shared" si="0"/>
        <v>32/33</v>
      </c>
      <c r="O22" s="9" t="str">
        <f t="shared" si="0"/>
        <v>33/34</v>
      </c>
      <c r="P22" s="9" t="str">
        <f t="shared" si="0"/>
        <v>34/35</v>
      </c>
      <c r="Q22" s="9" t="str">
        <f t="shared" si="0"/>
        <v>35/36</v>
      </c>
      <c r="R22" s="9" t="str">
        <f t="shared" si="0"/>
        <v>36/37</v>
      </c>
      <c r="S22" s="9" t="str">
        <f t="shared" si="0"/>
        <v>37/38</v>
      </c>
      <c r="T22" s="9" t="str">
        <f t="shared" si="0"/>
        <v>38/39</v>
      </c>
      <c r="U22" s="9" t="str">
        <f t="shared" si="0"/>
        <v>39/40</v>
      </c>
      <c r="V22" s="9" t="str">
        <f t="shared" si="0"/>
        <v>40/41</v>
      </c>
      <c r="W22" s="9" t="str">
        <f t="shared" si="0"/>
        <v>41/42</v>
      </c>
      <c r="X22" s="9" t="s">
        <v>128</v>
      </c>
      <c r="Y22" s="9" t="str">
        <f t="shared" si="0"/>
        <v>43/44</v>
      </c>
    </row>
    <row r="23" spans="1:25" ht="15.75" customHeight="1" x14ac:dyDescent="0.25">
      <c r="A23" s="21"/>
      <c r="B23" s="21"/>
      <c r="C23" s="26" t="s">
        <v>24</v>
      </c>
      <c r="D23" s="22"/>
      <c r="E23" s="19"/>
      <c r="F23" s="19"/>
      <c r="G23" s="19"/>
      <c r="H23" s="19"/>
      <c r="I23" s="19"/>
      <c r="J23" s="19"/>
      <c r="K23" s="19"/>
      <c r="L23" s="19"/>
      <c r="M23" s="19"/>
      <c r="N23" s="19"/>
      <c r="O23" s="19"/>
      <c r="P23" s="19"/>
      <c r="Q23" s="19"/>
      <c r="R23" s="19"/>
      <c r="S23" s="21"/>
      <c r="T23" s="21"/>
      <c r="U23" s="21"/>
      <c r="V23" s="21"/>
      <c r="W23" s="21"/>
      <c r="X23" s="21"/>
      <c r="Y23" s="21"/>
    </row>
    <row r="24" spans="1:25" x14ac:dyDescent="0.25">
      <c r="A24" s="21"/>
      <c r="B24" s="21"/>
      <c r="C24" s="26" t="s">
        <v>24</v>
      </c>
      <c r="D24" s="22"/>
      <c r="E24" s="19"/>
      <c r="F24" s="19"/>
      <c r="G24" s="19"/>
      <c r="H24" s="19"/>
      <c r="I24" s="19"/>
      <c r="J24" s="19"/>
      <c r="K24" s="19"/>
      <c r="L24" s="19"/>
      <c r="M24" s="19"/>
      <c r="N24" s="19"/>
      <c r="O24" s="19"/>
      <c r="P24" s="19"/>
      <c r="Q24" s="19"/>
      <c r="R24" s="19"/>
      <c r="S24" s="21"/>
      <c r="T24" s="21"/>
      <c r="U24" s="21"/>
      <c r="V24" s="21"/>
      <c r="W24" s="21"/>
      <c r="X24" s="21"/>
      <c r="Y24" s="21"/>
    </row>
    <row r="25" spans="1:25" x14ac:dyDescent="0.25">
      <c r="A25" s="21"/>
      <c r="B25" s="21"/>
      <c r="C25" s="26" t="s">
        <v>24</v>
      </c>
      <c r="D25" s="22"/>
      <c r="E25" s="19"/>
      <c r="F25" s="19"/>
      <c r="G25" s="19"/>
      <c r="H25" s="19"/>
      <c r="I25" s="19"/>
      <c r="J25" s="19"/>
      <c r="K25" s="19"/>
      <c r="L25" s="19"/>
      <c r="M25" s="19"/>
      <c r="N25" s="19"/>
      <c r="O25" s="19"/>
      <c r="P25" s="19"/>
      <c r="Q25" s="19"/>
      <c r="R25" s="19"/>
      <c r="S25" s="21"/>
      <c r="T25" s="21"/>
      <c r="U25" s="21"/>
      <c r="V25" s="21"/>
      <c r="W25" s="21"/>
      <c r="X25" s="21"/>
      <c r="Y25" s="21"/>
    </row>
    <row r="26" spans="1:25" x14ac:dyDescent="0.25">
      <c r="A26" s="21"/>
      <c r="B26" s="21"/>
      <c r="C26" s="26" t="s">
        <v>24</v>
      </c>
      <c r="D26" s="22"/>
      <c r="E26" s="19"/>
      <c r="F26" s="19"/>
      <c r="G26" s="19"/>
      <c r="H26" s="19"/>
      <c r="I26" s="19"/>
      <c r="J26" s="19"/>
      <c r="K26" s="19"/>
      <c r="L26" s="19"/>
      <c r="M26" s="19"/>
      <c r="N26" s="19"/>
      <c r="O26" s="19"/>
      <c r="P26" s="19"/>
      <c r="Q26" s="19"/>
      <c r="R26" s="19"/>
      <c r="S26" s="21"/>
      <c r="T26" s="21"/>
      <c r="U26" s="21"/>
      <c r="V26" s="21"/>
      <c r="W26" s="21"/>
      <c r="X26" s="21"/>
      <c r="Y26" s="21"/>
    </row>
    <row r="27" spans="1:25" x14ac:dyDescent="0.25">
      <c r="A27" s="21"/>
      <c r="B27" s="21"/>
      <c r="C27" s="26" t="s">
        <v>24</v>
      </c>
      <c r="D27" s="22"/>
      <c r="E27" s="19"/>
      <c r="F27" s="19"/>
      <c r="G27" s="19"/>
      <c r="H27" s="19"/>
      <c r="I27" s="19"/>
      <c r="J27" s="19"/>
      <c r="K27" s="19"/>
      <c r="L27" s="19"/>
      <c r="M27" s="19"/>
      <c r="N27" s="19"/>
      <c r="O27" s="19"/>
      <c r="P27" s="19"/>
      <c r="Q27" s="19"/>
      <c r="R27" s="19"/>
      <c r="S27" s="21"/>
      <c r="T27" s="21"/>
      <c r="U27" s="21"/>
      <c r="V27" s="21"/>
      <c r="W27" s="21"/>
      <c r="X27" s="21"/>
      <c r="Y27" s="21"/>
    </row>
    <row r="28" spans="1:25" x14ac:dyDescent="0.25">
      <c r="A28" s="21"/>
      <c r="B28" s="21"/>
      <c r="C28" s="26" t="s">
        <v>24</v>
      </c>
      <c r="D28" s="22"/>
      <c r="E28" s="19"/>
      <c r="F28" s="19"/>
      <c r="G28" s="19"/>
      <c r="H28" s="19"/>
      <c r="I28" s="19"/>
      <c r="J28" s="19"/>
      <c r="K28" s="19"/>
      <c r="L28" s="19"/>
      <c r="M28" s="19"/>
      <c r="N28" s="19"/>
      <c r="O28" s="19"/>
      <c r="P28" s="19"/>
      <c r="Q28" s="19"/>
      <c r="R28" s="19"/>
      <c r="S28" s="21"/>
      <c r="T28" s="21"/>
      <c r="U28" s="21"/>
      <c r="V28" s="21"/>
      <c r="W28" s="21"/>
      <c r="X28" s="21"/>
      <c r="Y28" s="21"/>
    </row>
    <row r="29" spans="1:25" x14ac:dyDescent="0.25">
      <c r="A29" s="21"/>
      <c r="B29" s="21"/>
      <c r="C29" s="26" t="s">
        <v>24</v>
      </c>
      <c r="D29" s="22"/>
      <c r="E29" s="19"/>
      <c r="F29" s="19"/>
      <c r="G29" s="19"/>
      <c r="H29" s="19"/>
      <c r="I29" s="19"/>
      <c r="J29" s="19"/>
      <c r="K29" s="19"/>
      <c r="L29" s="19"/>
      <c r="M29" s="19"/>
      <c r="N29" s="19"/>
      <c r="O29" s="19"/>
      <c r="P29" s="19"/>
      <c r="Q29" s="19"/>
      <c r="R29" s="19"/>
      <c r="S29" s="21"/>
      <c r="T29" s="21"/>
      <c r="U29" s="21"/>
      <c r="V29" s="21"/>
      <c r="W29" s="21"/>
      <c r="X29" s="21"/>
      <c r="Y29" s="21"/>
    </row>
    <row r="30" spans="1:25" x14ac:dyDescent="0.25">
      <c r="A30" s="21"/>
      <c r="B30" s="21"/>
      <c r="C30" s="26" t="s">
        <v>24</v>
      </c>
      <c r="D30" s="22"/>
      <c r="E30" s="19"/>
      <c r="F30" s="19"/>
      <c r="G30" s="19"/>
      <c r="H30" s="19"/>
      <c r="I30" s="19"/>
      <c r="J30" s="19"/>
      <c r="K30" s="19"/>
      <c r="L30" s="19"/>
      <c r="M30" s="19"/>
      <c r="N30" s="19"/>
      <c r="O30" s="19"/>
      <c r="P30" s="19"/>
      <c r="Q30" s="19"/>
      <c r="R30" s="19"/>
      <c r="S30" s="21"/>
      <c r="T30" s="21"/>
      <c r="U30" s="21"/>
      <c r="V30" s="21"/>
      <c r="W30" s="21"/>
      <c r="X30" s="21"/>
      <c r="Y30" s="21"/>
    </row>
    <row r="31" spans="1:25" x14ac:dyDescent="0.25">
      <c r="A31" s="21"/>
      <c r="B31" s="21"/>
      <c r="C31" s="26" t="s">
        <v>24</v>
      </c>
      <c r="D31" s="22"/>
      <c r="E31" s="19"/>
      <c r="F31" s="19"/>
      <c r="G31" s="19"/>
      <c r="H31" s="19"/>
      <c r="I31" s="19"/>
      <c r="J31" s="19"/>
      <c r="K31" s="19"/>
      <c r="L31" s="19"/>
      <c r="M31" s="19"/>
      <c r="N31" s="19"/>
      <c r="O31" s="19"/>
      <c r="P31" s="19"/>
      <c r="Q31" s="19"/>
      <c r="R31" s="19"/>
      <c r="S31" s="21"/>
      <c r="T31" s="21"/>
      <c r="U31" s="21"/>
      <c r="V31" s="21"/>
      <c r="W31" s="21"/>
      <c r="X31" s="21"/>
      <c r="Y31" s="21"/>
    </row>
    <row r="32" spans="1:25" x14ac:dyDescent="0.25">
      <c r="A32" s="21"/>
      <c r="B32" s="21"/>
      <c r="C32" s="26" t="s">
        <v>24</v>
      </c>
      <c r="D32" s="22"/>
      <c r="E32" s="19"/>
      <c r="F32" s="19"/>
      <c r="G32" s="19"/>
      <c r="H32" s="19"/>
      <c r="I32" s="19"/>
      <c r="J32" s="19"/>
      <c r="K32" s="19"/>
      <c r="L32" s="19"/>
      <c r="M32" s="19"/>
      <c r="N32" s="19"/>
      <c r="O32" s="19"/>
      <c r="P32" s="19"/>
      <c r="Q32" s="19"/>
      <c r="R32" s="19"/>
      <c r="S32" s="21"/>
      <c r="T32" s="21"/>
      <c r="U32" s="21"/>
      <c r="V32" s="21"/>
      <c r="W32" s="21"/>
      <c r="X32" s="21"/>
      <c r="Y32" s="21"/>
    </row>
    <row r="33" spans="1:25" x14ac:dyDescent="0.25">
      <c r="A33" s="21"/>
      <c r="B33" s="21"/>
      <c r="C33" s="26" t="s">
        <v>24</v>
      </c>
      <c r="D33" s="22"/>
      <c r="E33" s="19"/>
      <c r="F33" s="19"/>
      <c r="G33" s="19"/>
      <c r="H33" s="19"/>
      <c r="I33" s="19"/>
      <c r="J33" s="19"/>
      <c r="K33" s="19"/>
      <c r="L33" s="19"/>
      <c r="M33" s="19"/>
      <c r="N33" s="19"/>
      <c r="O33" s="19"/>
      <c r="P33" s="19"/>
      <c r="Q33" s="19"/>
      <c r="R33" s="19"/>
      <c r="S33" s="21"/>
      <c r="T33" s="21"/>
      <c r="U33" s="21"/>
      <c r="V33" s="21"/>
      <c r="W33" s="21"/>
      <c r="X33" s="21"/>
      <c r="Y33" s="21"/>
    </row>
    <row r="34" spans="1:25" x14ac:dyDescent="0.25">
      <c r="A34" s="21"/>
      <c r="B34" s="21"/>
      <c r="C34" s="26" t="s">
        <v>24</v>
      </c>
      <c r="D34" s="22"/>
      <c r="E34" s="19"/>
      <c r="F34" s="19"/>
      <c r="G34" s="19"/>
      <c r="H34" s="19"/>
      <c r="I34" s="19"/>
      <c r="J34" s="19"/>
      <c r="K34" s="19"/>
      <c r="L34" s="19"/>
      <c r="M34" s="19"/>
      <c r="N34" s="19"/>
      <c r="O34" s="19"/>
      <c r="P34" s="19"/>
      <c r="Q34" s="19"/>
      <c r="R34" s="19"/>
      <c r="S34" s="21"/>
      <c r="T34" s="21"/>
      <c r="U34" s="21"/>
      <c r="V34" s="21"/>
      <c r="W34" s="21"/>
      <c r="X34" s="21"/>
      <c r="Y34" s="21"/>
    </row>
    <row r="35" spans="1:25" x14ac:dyDescent="0.25">
      <c r="A35" s="21"/>
      <c r="B35" s="21"/>
      <c r="C35" s="26" t="s">
        <v>24</v>
      </c>
      <c r="D35" s="22"/>
      <c r="E35" s="19"/>
      <c r="F35" s="19"/>
      <c r="G35" s="19"/>
      <c r="H35" s="19"/>
      <c r="I35" s="19"/>
      <c r="J35" s="19"/>
      <c r="K35" s="19"/>
      <c r="L35" s="19"/>
      <c r="M35" s="19"/>
      <c r="N35" s="19"/>
      <c r="O35" s="19"/>
      <c r="P35" s="19"/>
      <c r="Q35" s="19"/>
      <c r="R35" s="19"/>
      <c r="S35" s="21"/>
      <c r="T35" s="21"/>
      <c r="U35" s="21"/>
      <c r="V35" s="21"/>
      <c r="W35" s="21"/>
      <c r="X35" s="21"/>
      <c r="Y35" s="21"/>
    </row>
    <row r="36" spans="1:25" x14ac:dyDescent="0.25">
      <c r="A36" s="21"/>
      <c r="B36" s="21"/>
      <c r="C36" s="26" t="s">
        <v>24</v>
      </c>
      <c r="D36" s="22"/>
      <c r="E36" s="19"/>
      <c r="F36" s="19"/>
      <c r="G36" s="19"/>
      <c r="H36" s="19"/>
      <c r="I36" s="19"/>
      <c r="J36" s="19"/>
      <c r="K36" s="19"/>
      <c r="L36" s="19"/>
      <c r="M36" s="19"/>
      <c r="N36" s="19"/>
      <c r="O36" s="19"/>
      <c r="P36" s="19"/>
      <c r="Q36" s="19"/>
      <c r="R36" s="19"/>
      <c r="S36" s="21"/>
      <c r="T36" s="21"/>
      <c r="U36" s="21"/>
      <c r="V36" s="21"/>
      <c r="W36" s="21"/>
      <c r="X36" s="21"/>
      <c r="Y36" s="21"/>
    </row>
    <row r="37" spans="1:25" x14ac:dyDescent="0.25">
      <c r="A37" s="21"/>
      <c r="B37" s="21"/>
      <c r="C37" s="26" t="s">
        <v>24</v>
      </c>
      <c r="D37" s="22"/>
      <c r="E37" s="19"/>
      <c r="F37" s="19"/>
      <c r="G37" s="19"/>
      <c r="H37" s="19"/>
      <c r="I37" s="19"/>
      <c r="J37" s="19"/>
      <c r="K37" s="19"/>
      <c r="L37" s="19"/>
      <c r="M37" s="19"/>
      <c r="N37" s="19"/>
      <c r="O37" s="19"/>
      <c r="P37" s="19"/>
      <c r="Q37" s="19"/>
      <c r="R37" s="19"/>
      <c r="S37" s="21"/>
      <c r="T37" s="21"/>
      <c r="U37" s="21"/>
      <c r="V37" s="21"/>
      <c r="W37" s="21"/>
      <c r="X37" s="21"/>
      <c r="Y37" s="21"/>
    </row>
    <row r="38" spans="1:25" x14ac:dyDescent="0.25">
      <c r="A38" s="21"/>
      <c r="B38" s="21"/>
      <c r="C38" s="26" t="s">
        <v>24</v>
      </c>
      <c r="D38" s="22"/>
      <c r="E38" s="19"/>
      <c r="F38" s="19"/>
      <c r="G38" s="19"/>
      <c r="H38" s="19"/>
      <c r="I38" s="19"/>
      <c r="J38" s="19"/>
      <c r="K38" s="19"/>
      <c r="L38" s="19"/>
      <c r="M38" s="19"/>
      <c r="N38" s="19"/>
      <c r="O38" s="19"/>
      <c r="P38" s="19"/>
      <c r="Q38" s="19"/>
      <c r="R38" s="19"/>
      <c r="S38" s="21"/>
      <c r="T38" s="21"/>
      <c r="U38" s="21"/>
      <c r="V38" s="21"/>
      <c r="W38" s="21"/>
      <c r="X38" s="21"/>
      <c r="Y38" s="21"/>
    </row>
    <row r="39" spans="1:25" x14ac:dyDescent="0.25">
      <c r="A39" s="21"/>
      <c r="B39" s="21"/>
      <c r="C39" s="26" t="s">
        <v>24</v>
      </c>
      <c r="D39" s="22"/>
      <c r="E39" s="19"/>
      <c r="F39" s="19"/>
      <c r="G39" s="19"/>
      <c r="H39" s="19"/>
      <c r="I39" s="19"/>
      <c r="J39" s="19"/>
      <c r="K39" s="19"/>
      <c r="L39" s="19"/>
      <c r="M39" s="19"/>
      <c r="N39" s="19"/>
      <c r="O39" s="19"/>
      <c r="P39" s="19"/>
      <c r="Q39" s="19"/>
      <c r="R39" s="19"/>
      <c r="S39" s="21"/>
      <c r="T39" s="21"/>
      <c r="U39" s="21"/>
      <c r="V39" s="21"/>
      <c r="W39" s="21"/>
      <c r="X39" s="21"/>
      <c r="Y39" s="21"/>
    </row>
    <row r="40" spans="1:25" x14ac:dyDescent="0.25">
      <c r="A40" s="21"/>
      <c r="B40" s="21"/>
      <c r="C40" s="26" t="s">
        <v>24</v>
      </c>
      <c r="D40" s="22"/>
      <c r="E40" s="19"/>
      <c r="F40" s="19"/>
      <c r="G40" s="19"/>
      <c r="H40" s="19"/>
      <c r="I40" s="19"/>
      <c r="J40" s="19"/>
      <c r="K40" s="19"/>
      <c r="L40" s="19"/>
      <c r="M40" s="19"/>
      <c r="N40" s="19"/>
      <c r="O40" s="19"/>
      <c r="P40" s="19"/>
      <c r="Q40" s="19"/>
      <c r="R40" s="19"/>
      <c r="S40" s="21"/>
      <c r="T40" s="21"/>
      <c r="U40" s="21"/>
      <c r="V40" s="21"/>
      <c r="W40" s="21"/>
      <c r="X40" s="21"/>
      <c r="Y40" s="21"/>
    </row>
    <row r="41" spans="1:25" x14ac:dyDescent="0.25">
      <c r="A41" s="21"/>
      <c r="B41" s="21"/>
      <c r="C41" s="30" t="s">
        <v>37</v>
      </c>
      <c r="D41" s="22"/>
      <c r="E41" s="19"/>
      <c r="F41" s="19"/>
      <c r="G41" s="19"/>
      <c r="H41" s="19"/>
      <c r="I41" s="19"/>
      <c r="J41" s="19"/>
      <c r="K41" s="19"/>
      <c r="L41" s="19"/>
      <c r="M41" s="19"/>
      <c r="N41" s="19"/>
      <c r="O41" s="19"/>
      <c r="P41" s="19"/>
      <c r="Q41" s="19"/>
      <c r="R41" s="19"/>
      <c r="S41" s="19"/>
      <c r="T41" s="19"/>
      <c r="U41" s="19"/>
      <c r="V41" s="19"/>
      <c r="W41" s="19"/>
      <c r="X41" s="19"/>
      <c r="Y41" s="19"/>
    </row>
    <row r="42" spans="1:25" x14ac:dyDescent="0.25">
      <c r="A42" s="21"/>
      <c r="B42" s="21"/>
      <c r="C42" s="30" t="s">
        <v>37</v>
      </c>
      <c r="D42" s="22"/>
      <c r="E42" s="19"/>
      <c r="F42" s="19"/>
      <c r="G42" s="19"/>
      <c r="H42" s="19"/>
      <c r="I42" s="19"/>
      <c r="J42" s="19"/>
      <c r="K42" s="19"/>
      <c r="L42" s="19"/>
      <c r="M42" s="19"/>
      <c r="N42" s="19"/>
      <c r="O42" s="19"/>
      <c r="P42" s="19"/>
      <c r="Q42" s="19"/>
      <c r="R42" s="19"/>
      <c r="S42" s="19"/>
      <c r="T42" s="19"/>
      <c r="U42" s="19"/>
      <c r="V42" s="19"/>
      <c r="W42" s="19"/>
      <c r="X42" s="19"/>
      <c r="Y42" s="19"/>
    </row>
    <row r="43" spans="1:25" x14ac:dyDescent="0.25">
      <c r="A43" s="21"/>
      <c r="B43" s="21"/>
      <c r="C43" s="21" t="s">
        <v>38</v>
      </c>
      <c r="D43" s="22"/>
      <c r="E43" s="19"/>
      <c r="F43" s="19"/>
      <c r="G43" s="19"/>
      <c r="H43" s="19"/>
      <c r="I43" s="19"/>
      <c r="J43" s="19"/>
      <c r="K43" s="19"/>
      <c r="L43" s="19"/>
      <c r="M43" s="19"/>
      <c r="N43" s="19"/>
      <c r="O43" s="19"/>
      <c r="P43" s="19"/>
      <c r="Q43" s="19"/>
      <c r="R43" s="19"/>
      <c r="S43" s="19"/>
      <c r="T43" s="19"/>
      <c r="U43" s="19"/>
      <c r="V43" s="19"/>
      <c r="W43" s="19"/>
      <c r="X43" s="19"/>
      <c r="Y43" s="19"/>
    </row>
    <row r="44" spans="1:25" x14ac:dyDescent="0.25">
      <c r="A44" s="21"/>
      <c r="B44" s="21"/>
      <c r="C44" s="34" t="s">
        <v>23</v>
      </c>
      <c r="D44" s="22"/>
      <c r="E44" s="19"/>
      <c r="F44" s="19"/>
      <c r="G44" s="19"/>
      <c r="H44" s="19"/>
      <c r="I44" s="19"/>
      <c r="J44" s="19"/>
      <c r="K44" s="19"/>
      <c r="L44" s="19"/>
      <c r="M44" s="19"/>
      <c r="N44" s="19"/>
      <c r="O44" s="19"/>
      <c r="P44" s="19"/>
      <c r="Q44" s="19"/>
      <c r="R44" s="19"/>
      <c r="S44" s="19"/>
      <c r="T44" s="19"/>
      <c r="U44" s="19"/>
      <c r="V44" s="19"/>
      <c r="W44" s="19"/>
      <c r="X44" s="19"/>
      <c r="Y44" s="19"/>
    </row>
    <row r="45" spans="1:25" x14ac:dyDescent="0.25">
      <c r="A45" s="21"/>
      <c r="B45" s="21"/>
      <c r="C45" s="34" t="s">
        <v>23</v>
      </c>
      <c r="D45" s="22"/>
      <c r="E45" s="19"/>
      <c r="F45" s="19"/>
      <c r="G45" s="19"/>
      <c r="H45" s="19"/>
      <c r="I45" s="19"/>
      <c r="J45" s="19"/>
      <c r="K45" s="19"/>
      <c r="L45" s="19"/>
      <c r="M45" s="19"/>
      <c r="N45" s="19"/>
      <c r="O45" s="19"/>
      <c r="P45" s="19"/>
      <c r="Q45" s="19"/>
      <c r="R45" s="19"/>
      <c r="S45" s="19"/>
      <c r="T45" s="19"/>
      <c r="U45" s="19"/>
      <c r="V45" s="19"/>
      <c r="W45" s="19"/>
      <c r="X45" s="19"/>
      <c r="Y45" s="19"/>
    </row>
    <row r="46" spans="1:25" x14ac:dyDescent="0.25">
      <c r="A46" s="21"/>
      <c r="B46" s="21"/>
      <c r="C46" s="34" t="s">
        <v>23</v>
      </c>
      <c r="D46" s="22"/>
      <c r="E46" s="19"/>
      <c r="F46" s="19"/>
      <c r="G46" s="19"/>
      <c r="H46" s="19"/>
      <c r="I46" s="19"/>
      <c r="J46" s="19"/>
      <c r="K46" s="19"/>
      <c r="L46" s="19"/>
      <c r="M46" s="19"/>
      <c r="N46" s="19"/>
      <c r="O46" s="19"/>
      <c r="P46" s="19"/>
      <c r="Q46" s="19"/>
      <c r="R46" s="19"/>
      <c r="S46" s="19"/>
      <c r="T46" s="19"/>
      <c r="U46" s="19"/>
      <c r="V46" s="19"/>
      <c r="W46" s="19"/>
      <c r="X46" s="19"/>
      <c r="Y46" s="19"/>
    </row>
    <row r="47" spans="1:25" x14ac:dyDescent="0.25">
      <c r="A47" s="21"/>
      <c r="B47" s="21"/>
      <c r="C47" s="21"/>
      <c r="D47" s="22"/>
      <c r="E47" s="19"/>
      <c r="F47" s="19"/>
      <c r="G47" s="19"/>
      <c r="H47" s="19"/>
      <c r="I47" s="19"/>
      <c r="J47" s="19"/>
      <c r="K47" s="19"/>
      <c r="L47" s="19"/>
      <c r="M47" s="19"/>
      <c r="N47" s="19"/>
      <c r="O47" s="19"/>
      <c r="P47" s="19"/>
      <c r="Q47" s="19"/>
      <c r="R47" s="19"/>
      <c r="S47" s="19"/>
      <c r="T47" s="19"/>
      <c r="U47" s="19"/>
      <c r="V47" s="19"/>
      <c r="W47" s="19"/>
      <c r="X47" s="19"/>
      <c r="Y47" s="19"/>
    </row>
    <row r="48" spans="1:25" x14ac:dyDescent="0.25">
      <c r="C48" s="27" t="s">
        <v>66</v>
      </c>
      <c r="E48" s="1"/>
      <c r="F48" s="1"/>
      <c r="G48" s="1"/>
      <c r="H48" s="1"/>
      <c r="I48" s="1"/>
      <c r="J48" s="1"/>
      <c r="K48" s="1"/>
      <c r="L48" s="1"/>
      <c r="M48" s="1"/>
      <c r="N48" s="1"/>
      <c r="O48" s="1"/>
      <c r="P48" s="1"/>
      <c r="Q48" s="1"/>
      <c r="R48" s="1"/>
      <c r="S48" s="1"/>
      <c r="T48" s="1"/>
      <c r="U48" s="1"/>
      <c r="V48" s="1"/>
      <c r="W48" s="1"/>
      <c r="X48" s="1"/>
      <c r="Y48" s="1"/>
    </row>
    <row r="49" spans="1:25" ht="15.75" thickBot="1" x14ac:dyDescent="0.3">
      <c r="E49" s="2"/>
      <c r="F49" s="2">
        <f t="shared" ref="E49:Y49" si="1">SUM(F23:F48)</f>
        <v>0</v>
      </c>
      <c r="G49" s="2">
        <f t="shared" si="1"/>
        <v>0</v>
      </c>
      <c r="H49" s="2">
        <f t="shared" si="1"/>
        <v>0</v>
      </c>
      <c r="I49" s="2">
        <f t="shared" si="1"/>
        <v>0</v>
      </c>
      <c r="J49" s="2">
        <f t="shared" si="1"/>
        <v>0</v>
      </c>
      <c r="K49" s="2">
        <f t="shared" si="1"/>
        <v>0</v>
      </c>
      <c r="L49" s="2">
        <f t="shared" si="1"/>
        <v>0</v>
      </c>
      <c r="M49" s="2">
        <f t="shared" si="1"/>
        <v>0</v>
      </c>
      <c r="N49" s="2">
        <f t="shared" si="1"/>
        <v>0</v>
      </c>
      <c r="O49" s="2">
        <f t="shared" si="1"/>
        <v>0</v>
      </c>
      <c r="P49" s="2">
        <f t="shared" si="1"/>
        <v>0</v>
      </c>
      <c r="Q49" s="2">
        <f t="shared" si="1"/>
        <v>0</v>
      </c>
      <c r="R49" s="2">
        <f t="shared" si="1"/>
        <v>0</v>
      </c>
      <c r="S49" s="2">
        <f t="shared" si="1"/>
        <v>0</v>
      </c>
      <c r="T49" s="2">
        <f t="shared" si="1"/>
        <v>0</v>
      </c>
      <c r="U49" s="2">
        <f t="shared" si="1"/>
        <v>0</v>
      </c>
      <c r="V49" s="2">
        <f t="shared" si="1"/>
        <v>0</v>
      </c>
      <c r="W49" s="2">
        <f t="shared" si="1"/>
        <v>0</v>
      </c>
      <c r="X49" s="2">
        <f t="shared" ref="X49" si="2">SUM(X23:X48)</f>
        <v>0</v>
      </c>
      <c r="Y49" s="2">
        <f t="shared" si="1"/>
        <v>0</v>
      </c>
    </row>
    <row r="50" spans="1:25" ht="15.75" thickTop="1" x14ac:dyDescent="0.25">
      <c r="E50" s="28"/>
      <c r="F50" s="28"/>
      <c r="G50" s="28"/>
      <c r="H50" s="28"/>
      <c r="I50" s="28"/>
      <c r="J50" s="28"/>
      <c r="K50" s="28"/>
      <c r="L50" s="28"/>
      <c r="M50" s="28"/>
      <c r="N50" s="28"/>
      <c r="O50" s="28"/>
      <c r="P50" s="28"/>
      <c r="Q50" s="28"/>
      <c r="R50" s="28"/>
      <c r="S50" s="28"/>
      <c r="T50" s="28"/>
      <c r="U50" s="28"/>
      <c r="V50" s="28"/>
      <c r="W50" s="28"/>
      <c r="X50" s="28"/>
      <c r="Y50" s="28"/>
    </row>
    <row r="51" spans="1:25" x14ac:dyDescent="0.25">
      <c r="C51" s="27" t="s">
        <v>74</v>
      </c>
      <c r="E51" s="1"/>
      <c r="F51" s="1"/>
      <c r="G51" s="1"/>
      <c r="H51" s="1"/>
      <c r="I51" s="1"/>
      <c r="J51" s="1"/>
      <c r="K51" s="1"/>
      <c r="L51" s="1"/>
      <c r="M51" s="1"/>
      <c r="N51" s="1"/>
      <c r="O51" s="1"/>
      <c r="P51" s="1"/>
      <c r="Q51" s="1"/>
      <c r="R51" s="1"/>
      <c r="S51" s="1"/>
      <c r="T51" s="1"/>
      <c r="U51" s="1"/>
      <c r="V51" s="1"/>
      <c r="W51" s="1"/>
      <c r="X51" s="1"/>
      <c r="Y51" s="1"/>
    </row>
    <row r="52" spans="1:25" x14ac:dyDescent="0.25">
      <c r="B52" t="s">
        <v>9</v>
      </c>
      <c r="E52" s="1"/>
      <c r="F52" s="1">
        <f t="shared" ref="F52:Y52" si="3">SUMIF(($B$23:$B$48),"BLD",F$23:F$48)</f>
        <v>0</v>
      </c>
      <c r="G52" s="1">
        <f t="shared" si="3"/>
        <v>0</v>
      </c>
      <c r="H52" s="1">
        <f t="shared" si="3"/>
        <v>0</v>
      </c>
      <c r="I52" s="1">
        <f t="shared" si="3"/>
        <v>0</v>
      </c>
      <c r="J52" s="1">
        <f t="shared" si="3"/>
        <v>0</v>
      </c>
      <c r="K52" s="1">
        <f t="shared" si="3"/>
        <v>0</v>
      </c>
      <c r="L52" s="1">
        <f t="shared" si="3"/>
        <v>0</v>
      </c>
      <c r="M52" s="1">
        <f t="shared" si="3"/>
        <v>0</v>
      </c>
      <c r="N52" s="1">
        <f t="shared" si="3"/>
        <v>0</v>
      </c>
      <c r="O52" s="1">
        <f t="shared" si="3"/>
        <v>0</v>
      </c>
      <c r="P52" s="1">
        <f t="shared" si="3"/>
        <v>0</v>
      </c>
      <c r="Q52" s="1">
        <f t="shared" si="3"/>
        <v>0</v>
      </c>
      <c r="R52" s="1">
        <f t="shared" si="3"/>
        <v>0</v>
      </c>
      <c r="S52" s="1">
        <f t="shared" si="3"/>
        <v>0</v>
      </c>
      <c r="T52" s="1">
        <f t="shared" si="3"/>
        <v>0</v>
      </c>
      <c r="U52" s="1">
        <f t="shared" si="3"/>
        <v>0</v>
      </c>
      <c r="V52" s="1">
        <f t="shared" si="3"/>
        <v>0</v>
      </c>
      <c r="W52" s="1">
        <f t="shared" si="3"/>
        <v>0</v>
      </c>
      <c r="X52" s="1">
        <f t="shared" si="3"/>
        <v>0</v>
      </c>
      <c r="Y52" s="1">
        <f t="shared" si="3"/>
        <v>0</v>
      </c>
    </row>
    <row r="53" spans="1:25" x14ac:dyDescent="0.25">
      <c r="B53" t="s">
        <v>29</v>
      </c>
      <c r="E53" s="1"/>
      <c r="F53" s="1">
        <f t="shared" ref="F53:Y53" si="4">SUMIF(($B$23:$B$48),"BLD10",F$23:F$48)</f>
        <v>0</v>
      </c>
      <c r="G53" s="1">
        <f t="shared" si="4"/>
        <v>0</v>
      </c>
      <c r="H53" s="1">
        <f t="shared" si="4"/>
        <v>0</v>
      </c>
      <c r="I53" s="1">
        <f t="shared" si="4"/>
        <v>0</v>
      </c>
      <c r="J53" s="1">
        <f t="shared" si="4"/>
        <v>0</v>
      </c>
      <c r="K53" s="1">
        <f t="shared" si="4"/>
        <v>0</v>
      </c>
      <c r="L53" s="1">
        <f t="shared" si="4"/>
        <v>0</v>
      </c>
      <c r="M53" s="1">
        <f t="shared" si="4"/>
        <v>0</v>
      </c>
      <c r="N53" s="1">
        <f t="shared" si="4"/>
        <v>0</v>
      </c>
      <c r="O53" s="1">
        <f t="shared" si="4"/>
        <v>0</v>
      </c>
      <c r="P53" s="1">
        <f t="shared" si="4"/>
        <v>0</v>
      </c>
      <c r="Q53" s="1">
        <f t="shared" si="4"/>
        <v>0</v>
      </c>
      <c r="R53" s="1">
        <f t="shared" si="4"/>
        <v>0</v>
      </c>
      <c r="S53" s="1">
        <f t="shared" si="4"/>
        <v>0</v>
      </c>
      <c r="T53" s="1">
        <f t="shared" si="4"/>
        <v>0</v>
      </c>
      <c r="U53" s="1">
        <f t="shared" si="4"/>
        <v>0</v>
      </c>
      <c r="V53" s="1">
        <f t="shared" si="4"/>
        <v>0</v>
      </c>
      <c r="W53" s="1">
        <f t="shared" si="4"/>
        <v>0</v>
      </c>
      <c r="X53" s="1">
        <f t="shared" si="4"/>
        <v>0</v>
      </c>
      <c r="Y53" s="1">
        <f t="shared" si="4"/>
        <v>0</v>
      </c>
    </row>
    <row r="54" spans="1:25" x14ac:dyDescent="0.25">
      <c r="B54" t="s">
        <v>1</v>
      </c>
      <c r="E54" s="1"/>
      <c r="F54" s="1">
        <f t="shared" ref="E54:Y54" si="5">SUMIF(($B$23:$B$48),"BLD3",F$23:F$48)</f>
        <v>0</v>
      </c>
      <c r="G54" s="1">
        <f t="shared" si="5"/>
        <v>0</v>
      </c>
      <c r="H54" s="1">
        <f t="shared" si="5"/>
        <v>0</v>
      </c>
      <c r="I54" s="1">
        <f t="shared" si="5"/>
        <v>0</v>
      </c>
      <c r="J54" s="1">
        <f t="shared" si="5"/>
        <v>0</v>
      </c>
      <c r="K54" s="1">
        <f t="shared" si="5"/>
        <v>0</v>
      </c>
      <c r="L54" s="1">
        <f t="shared" si="5"/>
        <v>0</v>
      </c>
      <c r="M54" s="1">
        <f t="shared" si="5"/>
        <v>0</v>
      </c>
      <c r="N54" s="1">
        <f t="shared" si="5"/>
        <v>0</v>
      </c>
      <c r="O54" s="1">
        <f t="shared" si="5"/>
        <v>0</v>
      </c>
      <c r="P54" s="1">
        <f t="shared" si="5"/>
        <v>0</v>
      </c>
      <c r="Q54" s="1">
        <f t="shared" si="5"/>
        <v>0</v>
      </c>
      <c r="R54" s="1">
        <f t="shared" si="5"/>
        <v>0</v>
      </c>
      <c r="S54" s="1">
        <f t="shared" si="5"/>
        <v>0</v>
      </c>
      <c r="T54" s="1">
        <f t="shared" si="5"/>
        <v>0</v>
      </c>
      <c r="U54" s="1">
        <f t="shared" si="5"/>
        <v>0</v>
      </c>
      <c r="V54" s="1">
        <f t="shared" si="5"/>
        <v>0</v>
      </c>
      <c r="W54" s="1">
        <f t="shared" si="5"/>
        <v>0</v>
      </c>
      <c r="X54" s="1">
        <f t="shared" si="5"/>
        <v>0</v>
      </c>
      <c r="Y54" s="1">
        <f t="shared" si="5"/>
        <v>0</v>
      </c>
    </row>
    <row r="55" spans="1:25" x14ac:dyDescent="0.25">
      <c r="B55" t="s">
        <v>8</v>
      </c>
      <c r="E55" s="1"/>
      <c r="F55" s="1">
        <f t="shared" ref="E55:Y55" si="6">SUMIF(($B$23:$B$48),"BLD4",F$23:F$48)</f>
        <v>0</v>
      </c>
      <c r="G55" s="1">
        <f t="shared" si="6"/>
        <v>0</v>
      </c>
      <c r="H55" s="1">
        <f t="shared" si="6"/>
        <v>0</v>
      </c>
      <c r="I55" s="1">
        <f t="shared" si="6"/>
        <v>0</v>
      </c>
      <c r="J55" s="1">
        <f t="shared" si="6"/>
        <v>0</v>
      </c>
      <c r="K55" s="1">
        <f t="shared" si="6"/>
        <v>0</v>
      </c>
      <c r="L55" s="1">
        <f t="shared" si="6"/>
        <v>0</v>
      </c>
      <c r="M55" s="1">
        <f t="shared" si="6"/>
        <v>0</v>
      </c>
      <c r="N55" s="1">
        <f t="shared" si="6"/>
        <v>0</v>
      </c>
      <c r="O55" s="1">
        <f t="shared" si="6"/>
        <v>0</v>
      </c>
      <c r="P55" s="1">
        <f t="shared" si="6"/>
        <v>0</v>
      </c>
      <c r="Q55" s="1">
        <f t="shared" si="6"/>
        <v>0</v>
      </c>
      <c r="R55" s="1">
        <f t="shared" si="6"/>
        <v>0</v>
      </c>
      <c r="S55" s="1">
        <f t="shared" si="6"/>
        <v>0</v>
      </c>
      <c r="T55" s="1">
        <f t="shared" si="6"/>
        <v>0</v>
      </c>
      <c r="U55" s="1">
        <f t="shared" si="6"/>
        <v>0</v>
      </c>
      <c r="V55" s="1">
        <f t="shared" si="6"/>
        <v>0</v>
      </c>
      <c r="W55" s="1">
        <f t="shared" si="6"/>
        <v>0</v>
      </c>
      <c r="X55" s="1">
        <f t="shared" si="6"/>
        <v>0</v>
      </c>
      <c r="Y55" s="1">
        <f t="shared" si="6"/>
        <v>0</v>
      </c>
    </row>
    <row r="56" spans="1:25" ht="15.75" thickBot="1" x14ac:dyDescent="0.3">
      <c r="E56" s="2"/>
      <c r="F56" s="2">
        <f t="shared" ref="F56:Y56" si="7">SUM(F52:F55)</f>
        <v>0</v>
      </c>
      <c r="G56" s="2">
        <f t="shared" si="7"/>
        <v>0</v>
      </c>
      <c r="H56" s="2">
        <f t="shared" si="7"/>
        <v>0</v>
      </c>
      <c r="I56" s="2">
        <f t="shared" si="7"/>
        <v>0</v>
      </c>
      <c r="J56" s="2">
        <f t="shared" si="7"/>
        <v>0</v>
      </c>
      <c r="K56" s="2">
        <f t="shared" si="7"/>
        <v>0</v>
      </c>
      <c r="L56" s="2">
        <f t="shared" si="7"/>
        <v>0</v>
      </c>
      <c r="M56" s="2">
        <f t="shared" si="7"/>
        <v>0</v>
      </c>
      <c r="N56" s="2">
        <f t="shared" si="7"/>
        <v>0</v>
      </c>
      <c r="O56" s="2">
        <f t="shared" si="7"/>
        <v>0</v>
      </c>
      <c r="P56" s="2">
        <f t="shared" si="7"/>
        <v>0</v>
      </c>
      <c r="Q56" s="2">
        <f t="shared" si="7"/>
        <v>0</v>
      </c>
      <c r="R56" s="2">
        <f t="shared" si="7"/>
        <v>0</v>
      </c>
      <c r="S56" s="2">
        <f t="shared" si="7"/>
        <v>0</v>
      </c>
      <c r="T56" s="2">
        <f t="shared" si="7"/>
        <v>0</v>
      </c>
      <c r="U56" s="2">
        <f t="shared" si="7"/>
        <v>0</v>
      </c>
      <c r="V56" s="2">
        <f t="shared" si="7"/>
        <v>0</v>
      </c>
      <c r="W56" s="2">
        <f t="shared" si="7"/>
        <v>0</v>
      </c>
      <c r="X56" s="2">
        <f t="shared" ref="X56" si="8">SUM(X52:X55)</f>
        <v>0</v>
      </c>
      <c r="Y56" s="2">
        <f t="shared" si="7"/>
        <v>0</v>
      </c>
    </row>
    <row r="57" spans="1:25" ht="15.75" thickTop="1" x14ac:dyDescent="0.25">
      <c r="C57" s="13" t="s">
        <v>50</v>
      </c>
      <c r="D57" s="8" t="s">
        <v>70</v>
      </c>
      <c r="E57" s="1"/>
      <c r="F57" s="1"/>
      <c r="G57" s="1"/>
      <c r="H57" s="1"/>
      <c r="I57" s="1"/>
      <c r="J57" s="1"/>
      <c r="K57" s="1"/>
      <c r="L57" s="1"/>
      <c r="M57" s="1"/>
      <c r="N57" s="1"/>
      <c r="O57" s="1"/>
      <c r="P57" s="1"/>
      <c r="Q57" s="1"/>
      <c r="R57" s="1"/>
      <c r="S57" s="1"/>
      <c r="T57" s="1"/>
      <c r="U57" s="1"/>
      <c r="V57" s="1"/>
      <c r="W57" s="1"/>
      <c r="X57" s="1"/>
      <c r="Y57" s="1"/>
    </row>
    <row r="58" spans="1:25" x14ac:dyDescent="0.25">
      <c r="B58" t="s">
        <v>91</v>
      </c>
      <c r="C58" t="s">
        <v>22</v>
      </c>
      <c r="D58" s="8" t="s">
        <v>16</v>
      </c>
      <c r="E58" s="1"/>
      <c r="F58" s="1">
        <f t="shared" ref="F58:Y58" si="9">SUMIF(($D$23:$D$48),"R",F$23:F$48)</f>
        <v>0</v>
      </c>
      <c r="G58" s="1">
        <f t="shared" si="9"/>
        <v>0</v>
      </c>
      <c r="H58" s="1">
        <f t="shared" si="9"/>
        <v>0</v>
      </c>
      <c r="I58" s="1">
        <f t="shared" si="9"/>
        <v>0</v>
      </c>
      <c r="J58" s="1">
        <f t="shared" si="9"/>
        <v>0</v>
      </c>
      <c r="K58" s="1">
        <f t="shared" si="9"/>
        <v>0</v>
      </c>
      <c r="L58" s="1">
        <f t="shared" si="9"/>
        <v>0</v>
      </c>
      <c r="M58" s="1">
        <f t="shared" si="9"/>
        <v>0</v>
      </c>
      <c r="N58" s="1">
        <f t="shared" si="9"/>
        <v>0</v>
      </c>
      <c r="O58" s="1">
        <f t="shared" si="9"/>
        <v>0</v>
      </c>
      <c r="P58" s="1">
        <f t="shared" si="9"/>
        <v>0</v>
      </c>
      <c r="Q58" s="1">
        <f t="shared" si="9"/>
        <v>0</v>
      </c>
      <c r="R58" s="1">
        <f t="shared" si="9"/>
        <v>0</v>
      </c>
      <c r="S58" s="1">
        <f t="shared" si="9"/>
        <v>0</v>
      </c>
      <c r="T58" s="1">
        <f t="shared" si="9"/>
        <v>0</v>
      </c>
      <c r="U58" s="1">
        <f t="shared" si="9"/>
        <v>0</v>
      </c>
      <c r="V58" s="1">
        <f t="shared" si="9"/>
        <v>0</v>
      </c>
      <c r="W58" s="1">
        <f t="shared" si="9"/>
        <v>0</v>
      </c>
      <c r="X58" s="1">
        <f t="shared" si="9"/>
        <v>0</v>
      </c>
      <c r="Y58" s="1">
        <f t="shared" si="9"/>
        <v>0</v>
      </c>
    </row>
    <row r="59" spans="1:25" x14ac:dyDescent="0.25">
      <c r="B59" t="s">
        <v>92</v>
      </c>
      <c r="C59" t="s">
        <v>39</v>
      </c>
      <c r="D59" s="8" t="s">
        <v>71</v>
      </c>
      <c r="E59" s="1"/>
      <c r="F59" s="1">
        <f t="shared" ref="F59:Y59" si="10">SUMIF(($D$23:$D$48),"R10",F$23:F$48)</f>
        <v>0</v>
      </c>
      <c r="G59" s="1">
        <f t="shared" si="10"/>
        <v>0</v>
      </c>
      <c r="H59" s="1">
        <f t="shared" si="10"/>
        <v>0</v>
      </c>
      <c r="I59" s="1">
        <f t="shared" si="10"/>
        <v>0</v>
      </c>
      <c r="J59" s="1">
        <f t="shared" si="10"/>
        <v>0</v>
      </c>
      <c r="K59" s="1">
        <f t="shared" si="10"/>
        <v>0</v>
      </c>
      <c r="L59" s="1">
        <f t="shared" si="10"/>
        <v>0</v>
      </c>
      <c r="M59" s="1">
        <f t="shared" si="10"/>
        <v>0</v>
      </c>
      <c r="N59" s="1">
        <f t="shared" si="10"/>
        <v>0</v>
      </c>
      <c r="O59" s="1">
        <f t="shared" si="10"/>
        <v>0</v>
      </c>
      <c r="P59" s="1">
        <f t="shared" si="10"/>
        <v>0</v>
      </c>
      <c r="Q59" s="1">
        <f t="shared" si="10"/>
        <v>0</v>
      </c>
      <c r="R59" s="1">
        <f t="shared" si="10"/>
        <v>0</v>
      </c>
      <c r="S59" s="1">
        <f t="shared" si="10"/>
        <v>0</v>
      </c>
      <c r="T59" s="1">
        <f t="shared" si="10"/>
        <v>0</v>
      </c>
      <c r="U59" s="1">
        <f t="shared" si="10"/>
        <v>0</v>
      </c>
      <c r="V59" s="1">
        <f t="shared" si="10"/>
        <v>0</v>
      </c>
      <c r="W59" s="1">
        <f t="shared" si="10"/>
        <v>0</v>
      </c>
      <c r="X59" s="1">
        <f t="shared" si="10"/>
        <v>0</v>
      </c>
      <c r="Y59" s="1">
        <f t="shared" si="10"/>
        <v>0</v>
      </c>
    </row>
    <row r="60" spans="1:25" x14ac:dyDescent="0.25">
      <c r="B60" t="s">
        <v>93</v>
      </c>
      <c r="C60" t="s">
        <v>41</v>
      </c>
      <c r="D60" s="8" t="s">
        <v>72</v>
      </c>
      <c r="E60" s="1"/>
      <c r="F60" s="1">
        <f t="shared" ref="F60:Y60" si="11">SUMIF(($D$23:$D$48),"R3",F$23:F$48)</f>
        <v>0</v>
      </c>
      <c r="G60" s="1">
        <f t="shared" si="11"/>
        <v>0</v>
      </c>
      <c r="H60" s="1">
        <f t="shared" si="11"/>
        <v>0</v>
      </c>
      <c r="I60" s="1">
        <f t="shared" si="11"/>
        <v>0</v>
      </c>
      <c r="J60" s="1">
        <f t="shared" si="11"/>
        <v>0</v>
      </c>
      <c r="K60" s="1">
        <f t="shared" si="11"/>
        <v>0</v>
      </c>
      <c r="L60" s="1">
        <f t="shared" si="11"/>
        <v>0</v>
      </c>
      <c r="M60" s="1">
        <f t="shared" si="11"/>
        <v>0</v>
      </c>
      <c r="N60" s="1">
        <f t="shared" si="11"/>
        <v>0</v>
      </c>
      <c r="O60" s="1">
        <f t="shared" si="11"/>
        <v>0</v>
      </c>
      <c r="P60" s="1">
        <f t="shared" si="11"/>
        <v>0</v>
      </c>
      <c r="Q60" s="1">
        <f t="shared" si="11"/>
        <v>0</v>
      </c>
      <c r="R60" s="1">
        <f t="shared" si="11"/>
        <v>0</v>
      </c>
      <c r="S60" s="1">
        <f t="shared" si="11"/>
        <v>0</v>
      </c>
      <c r="T60" s="1">
        <f t="shared" si="11"/>
        <v>0</v>
      </c>
      <c r="U60" s="1">
        <f t="shared" si="11"/>
        <v>0</v>
      </c>
      <c r="V60" s="1">
        <f t="shared" si="11"/>
        <v>0</v>
      </c>
      <c r="W60" s="1">
        <f t="shared" si="11"/>
        <v>0</v>
      </c>
      <c r="X60" s="1">
        <f t="shared" si="11"/>
        <v>0</v>
      </c>
      <c r="Y60" s="1">
        <f t="shared" si="11"/>
        <v>0</v>
      </c>
    </row>
    <row r="61" spans="1:25" x14ac:dyDescent="0.25">
      <c r="B61" t="s">
        <v>94</v>
      </c>
      <c r="C61" t="s">
        <v>40</v>
      </c>
      <c r="D61" s="8" t="s">
        <v>73</v>
      </c>
      <c r="E61" s="1"/>
      <c r="F61" s="1">
        <f t="shared" ref="F61:Y61" si="12">SUMIF(($D$23:$D$48),"R4",F$23:F$48)</f>
        <v>0</v>
      </c>
      <c r="G61" s="1">
        <f t="shared" si="12"/>
        <v>0</v>
      </c>
      <c r="H61" s="1">
        <f t="shared" si="12"/>
        <v>0</v>
      </c>
      <c r="I61" s="1">
        <f t="shared" si="12"/>
        <v>0</v>
      </c>
      <c r="J61" s="1">
        <f t="shared" si="12"/>
        <v>0</v>
      </c>
      <c r="K61" s="1">
        <f t="shared" si="12"/>
        <v>0</v>
      </c>
      <c r="L61" s="1">
        <f t="shared" si="12"/>
        <v>0</v>
      </c>
      <c r="M61" s="1">
        <f t="shared" si="12"/>
        <v>0</v>
      </c>
      <c r="N61" s="1">
        <f t="shared" si="12"/>
        <v>0</v>
      </c>
      <c r="O61" s="1">
        <f t="shared" si="12"/>
        <v>0</v>
      </c>
      <c r="P61" s="1">
        <f t="shared" si="12"/>
        <v>0</v>
      </c>
      <c r="Q61" s="1">
        <f t="shared" si="12"/>
        <v>0</v>
      </c>
      <c r="R61" s="1">
        <f t="shared" si="12"/>
        <v>0</v>
      </c>
      <c r="S61" s="1">
        <f t="shared" si="12"/>
        <v>0</v>
      </c>
      <c r="T61" s="1">
        <f t="shared" si="12"/>
        <v>0</v>
      </c>
      <c r="U61" s="1">
        <f t="shared" si="12"/>
        <v>0</v>
      </c>
      <c r="V61" s="1">
        <f t="shared" si="12"/>
        <v>0</v>
      </c>
      <c r="W61" s="1">
        <f t="shared" si="12"/>
        <v>0</v>
      </c>
      <c r="X61" s="1">
        <f t="shared" si="12"/>
        <v>0</v>
      </c>
      <c r="Y61" s="1">
        <f t="shared" si="12"/>
        <v>0</v>
      </c>
    </row>
    <row r="62" spans="1:25" x14ac:dyDescent="0.25">
      <c r="B62" t="s">
        <v>95</v>
      </c>
      <c r="C62" t="s">
        <v>63</v>
      </c>
      <c r="D62" s="8" t="s">
        <v>69</v>
      </c>
      <c r="E62" s="1"/>
      <c r="F62" s="1">
        <f t="shared" ref="F62:Y62" si="13">SUMIF(($D$23:$D$48),"EPC3",F$23:F$48)</f>
        <v>0</v>
      </c>
      <c r="G62" s="1">
        <f t="shared" si="13"/>
        <v>0</v>
      </c>
      <c r="H62" s="1">
        <f t="shared" si="13"/>
        <v>0</v>
      </c>
      <c r="I62" s="1">
        <f t="shared" si="13"/>
        <v>0</v>
      </c>
      <c r="J62" s="1">
        <f t="shared" si="13"/>
        <v>0</v>
      </c>
      <c r="K62" s="1">
        <f t="shared" si="13"/>
        <v>0</v>
      </c>
      <c r="L62" s="1">
        <f t="shared" si="13"/>
        <v>0</v>
      </c>
      <c r="M62" s="1">
        <f t="shared" si="13"/>
        <v>0</v>
      </c>
      <c r="N62" s="1">
        <f t="shared" si="13"/>
        <v>0</v>
      </c>
      <c r="O62" s="1">
        <f t="shared" si="13"/>
        <v>0</v>
      </c>
      <c r="P62" s="1">
        <f t="shared" si="13"/>
        <v>0</v>
      </c>
      <c r="Q62" s="1">
        <f t="shared" si="13"/>
        <v>0</v>
      </c>
      <c r="R62" s="1">
        <f t="shared" si="13"/>
        <v>0</v>
      </c>
      <c r="S62" s="1">
        <f t="shared" si="13"/>
        <v>0</v>
      </c>
      <c r="T62" s="1">
        <f t="shared" si="13"/>
        <v>0</v>
      </c>
      <c r="U62" s="1">
        <f t="shared" si="13"/>
        <v>0</v>
      </c>
      <c r="V62" s="1">
        <f t="shared" si="13"/>
        <v>0</v>
      </c>
      <c r="W62" s="1">
        <f t="shared" si="13"/>
        <v>0</v>
      </c>
      <c r="X62" s="1">
        <f t="shared" si="13"/>
        <v>0</v>
      </c>
      <c r="Y62" s="1">
        <f t="shared" si="13"/>
        <v>0</v>
      </c>
    </row>
    <row r="63" spans="1:25" x14ac:dyDescent="0.25">
      <c r="B63" t="s">
        <v>95</v>
      </c>
      <c r="C63" t="s">
        <v>65</v>
      </c>
      <c r="D63" s="8" t="s">
        <v>64</v>
      </c>
      <c r="E63" s="1"/>
      <c r="F63" s="1">
        <f t="shared" ref="F63:Y63" si="14">SUMIF(($D$23:$D$48),"EPC4",F$23:F$48)</f>
        <v>0</v>
      </c>
      <c r="G63" s="1">
        <f t="shared" si="14"/>
        <v>0</v>
      </c>
      <c r="H63" s="1">
        <f t="shared" si="14"/>
        <v>0</v>
      </c>
      <c r="I63" s="1">
        <f t="shared" si="14"/>
        <v>0</v>
      </c>
      <c r="J63" s="1">
        <f t="shared" si="14"/>
        <v>0</v>
      </c>
      <c r="K63" s="1">
        <f t="shared" si="14"/>
        <v>0</v>
      </c>
      <c r="L63" s="1">
        <f t="shared" si="14"/>
        <v>0</v>
      </c>
      <c r="M63" s="1">
        <f t="shared" si="14"/>
        <v>0</v>
      </c>
      <c r="N63" s="1">
        <f t="shared" si="14"/>
        <v>0</v>
      </c>
      <c r="O63" s="1">
        <f t="shared" si="14"/>
        <v>0</v>
      </c>
      <c r="P63" s="1">
        <f t="shared" si="14"/>
        <v>0</v>
      </c>
      <c r="Q63" s="1">
        <f t="shared" si="14"/>
        <v>0</v>
      </c>
      <c r="R63" s="1">
        <f t="shared" si="14"/>
        <v>0</v>
      </c>
      <c r="S63" s="1">
        <f t="shared" si="14"/>
        <v>0</v>
      </c>
      <c r="T63" s="1">
        <f t="shared" si="14"/>
        <v>0</v>
      </c>
      <c r="U63" s="1">
        <f t="shared" si="14"/>
        <v>0</v>
      </c>
      <c r="V63" s="1">
        <f t="shared" si="14"/>
        <v>0</v>
      </c>
      <c r="W63" s="1">
        <f t="shared" si="14"/>
        <v>0</v>
      </c>
      <c r="X63" s="1">
        <f t="shared" si="14"/>
        <v>0</v>
      </c>
      <c r="Y63" s="1">
        <f t="shared" si="14"/>
        <v>0</v>
      </c>
    </row>
    <row r="64" spans="1:25" x14ac:dyDescent="0.25">
      <c r="A64" t="s">
        <v>13</v>
      </c>
      <c r="B64" t="s">
        <v>14</v>
      </c>
      <c r="C64" t="s">
        <v>26</v>
      </c>
      <c r="E64" s="1"/>
      <c r="F64" s="58"/>
      <c r="G64" s="58"/>
      <c r="H64" s="14"/>
      <c r="I64" s="14"/>
      <c r="J64" s="14"/>
      <c r="K64" s="14"/>
      <c r="L64" s="14"/>
      <c r="M64" s="14"/>
      <c r="N64" s="14"/>
      <c r="O64" s="14"/>
      <c r="P64" s="14"/>
      <c r="Q64" s="14"/>
      <c r="R64" s="14"/>
      <c r="S64" s="14"/>
      <c r="T64" s="14"/>
      <c r="U64" s="14"/>
      <c r="V64" s="14"/>
      <c r="W64" s="14"/>
      <c r="X64" s="14"/>
      <c r="Y64" s="14"/>
    </row>
    <row r="65" spans="1:30" x14ac:dyDescent="0.25">
      <c r="B65" t="s">
        <v>34</v>
      </c>
      <c r="C65" t="s">
        <v>54</v>
      </c>
      <c r="E65" s="1"/>
      <c r="F65" s="58"/>
      <c r="G65" s="58"/>
      <c r="H65" s="14"/>
      <c r="I65" s="14"/>
      <c r="J65" s="14"/>
      <c r="K65" s="14"/>
      <c r="L65" s="14"/>
      <c r="M65" s="14"/>
      <c r="N65" s="14"/>
      <c r="O65" s="14"/>
      <c r="P65" s="14"/>
      <c r="Q65" s="14"/>
      <c r="R65" s="14"/>
      <c r="S65" s="14"/>
      <c r="T65" s="14"/>
      <c r="U65" s="14"/>
      <c r="V65" s="14"/>
      <c r="W65" s="14"/>
      <c r="X65" s="14"/>
      <c r="Y65" s="14"/>
    </row>
    <row r="66" spans="1:30" x14ac:dyDescent="0.25">
      <c r="B66" t="s">
        <v>18</v>
      </c>
      <c r="C66" t="s">
        <v>21</v>
      </c>
      <c r="E66" s="1"/>
      <c r="F66" s="58"/>
      <c r="G66" s="58"/>
      <c r="H66" s="14"/>
      <c r="I66" s="14"/>
      <c r="J66" s="14"/>
      <c r="K66" s="14"/>
      <c r="L66" s="14"/>
      <c r="M66" s="14"/>
      <c r="N66" s="14"/>
      <c r="O66" s="14"/>
      <c r="P66" s="14"/>
      <c r="Q66" s="14"/>
      <c r="R66" s="14"/>
      <c r="S66" s="14"/>
      <c r="T66" s="14"/>
      <c r="U66" s="14"/>
      <c r="V66" s="14"/>
      <c r="W66" s="14"/>
      <c r="X66" s="14"/>
      <c r="Y66" s="14"/>
      <c r="AD66" s="8"/>
    </row>
    <row r="67" spans="1:30" x14ac:dyDescent="0.25">
      <c r="E67" s="1"/>
      <c r="F67" s="1"/>
      <c r="G67" s="1"/>
      <c r="H67" s="1"/>
      <c r="I67" s="1"/>
      <c r="J67" s="1"/>
      <c r="K67" s="1"/>
      <c r="L67" s="1"/>
      <c r="M67" s="1"/>
      <c r="N67" s="1"/>
      <c r="O67" s="1"/>
      <c r="P67" s="1"/>
      <c r="Q67" s="1"/>
      <c r="R67" s="1"/>
      <c r="S67" s="1"/>
      <c r="T67" s="1"/>
      <c r="U67" s="1"/>
      <c r="V67" s="1"/>
      <c r="W67" s="1"/>
      <c r="X67" s="1"/>
      <c r="Y67" s="1"/>
      <c r="AD67" s="8"/>
    </row>
    <row r="68" spans="1:30" x14ac:dyDescent="0.25">
      <c r="A68" t="s">
        <v>10</v>
      </c>
      <c r="E68" s="1"/>
      <c r="F68" s="15" t="s">
        <v>90</v>
      </c>
      <c r="G68" s="14"/>
      <c r="H68" s="14"/>
      <c r="I68" s="14"/>
      <c r="J68" s="1"/>
      <c r="K68" s="1"/>
      <c r="L68" s="1"/>
      <c r="M68" s="1"/>
      <c r="N68" s="1"/>
      <c r="O68" s="1"/>
      <c r="P68" s="1"/>
      <c r="Q68" s="1"/>
      <c r="R68" s="1"/>
      <c r="S68" s="1"/>
      <c r="T68" s="1"/>
      <c r="U68" s="1"/>
      <c r="V68" s="1"/>
      <c r="W68" s="1"/>
      <c r="X68" s="1"/>
      <c r="Y68" s="1"/>
      <c r="AD68" s="8"/>
    </row>
    <row r="69" spans="1:30" x14ac:dyDescent="0.25">
      <c r="B69" t="s">
        <v>9</v>
      </c>
      <c r="C69" t="s">
        <v>27</v>
      </c>
      <c r="E69" s="1"/>
      <c r="F69" s="59">
        <f t="shared" ref="F69:F74" si="15">+E69</f>
        <v>0</v>
      </c>
      <c r="G69" s="16">
        <f t="shared" ref="G69:V74" si="16">+F69</f>
        <v>0</v>
      </c>
      <c r="H69" s="16">
        <f t="shared" si="16"/>
        <v>0</v>
      </c>
      <c r="I69" s="16">
        <f t="shared" si="16"/>
        <v>0</v>
      </c>
      <c r="J69" s="16">
        <f t="shared" si="16"/>
        <v>0</v>
      </c>
      <c r="K69" s="16">
        <f t="shared" si="16"/>
        <v>0</v>
      </c>
      <c r="L69" s="16">
        <f t="shared" si="16"/>
        <v>0</v>
      </c>
      <c r="M69" s="16">
        <f t="shared" si="16"/>
        <v>0</v>
      </c>
      <c r="N69" s="16">
        <f t="shared" si="16"/>
        <v>0</v>
      </c>
      <c r="O69" s="16">
        <f t="shared" si="16"/>
        <v>0</v>
      </c>
      <c r="P69" s="16">
        <f t="shared" si="16"/>
        <v>0</v>
      </c>
      <c r="Q69" s="16">
        <f t="shared" si="16"/>
        <v>0</v>
      </c>
      <c r="R69" s="16">
        <f t="shared" si="16"/>
        <v>0</v>
      </c>
      <c r="S69" s="16">
        <f t="shared" si="16"/>
        <v>0</v>
      </c>
      <c r="T69" s="16">
        <f t="shared" si="16"/>
        <v>0</v>
      </c>
      <c r="U69" s="16">
        <f t="shared" si="16"/>
        <v>0</v>
      </c>
      <c r="V69" s="16">
        <f t="shared" si="16"/>
        <v>0</v>
      </c>
      <c r="W69" s="16">
        <f t="shared" ref="W69:X74" si="17">+V69</f>
        <v>0</v>
      </c>
      <c r="X69" s="16">
        <f t="shared" si="17"/>
        <v>0</v>
      </c>
      <c r="Y69" s="16">
        <f>+W69</f>
        <v>0</v>
      </c>
      <c r="AD69" s="8"/>
    </row>
    <row r="70" spans="1:30" x14ac:dyDescent="0.25">
      <c r="B70" t="s">
        <v>29</v>
      </c>
      <c r="C70" t="s">
        <v>44</v>
      </c>
      <c r="E70" s="1"/>
      <c r="F70" s="59">
        <f t="shared" si="15"/>
        <v>0</v>
      </c>
      <c r="G70" s="16">
        <f t="shared" si="16"/>
        <v>0</v>
      </c>
      <c r="H70" s="16">
        <f t="shared" si="16"/>
        <v>0</v>
      </c>
      <c r="I70" s="16">
        <f t="shared" si="16"/>
        <v>0</v>
      </c>
      <c r="J70" s="16">
        <f t="shared" si="16"/>
        <v>0</v>
      </c>
      <c r="K70" s="16">
        <f t="shared" si="16"/>
        <v>0</v>
      </c>
      <c r="L70" s="16">
        <f t="shared" si="16"/>
        <v>0</v>
      </c>
      <c r="M70" s="16">
        <f t="shared" si="16"/>
        <v>0</v>
      </c>
      <c r="N70" s="16">
        <f t="shared" si="16"/>
        <v>0</v>
      </c>
      <c r="O70" s="16">
        <f t="shared" si="16"/>
        <v>0</v>
      </c>
      <c r="P70" s="16">
        <f t="shared" si="16"/>
        <v>0</v>
      </c>
      <c r="Q70" s="16">
        <f t="shared" si="16"/>
        <v>0</v>
      </c>
      <c r="R70" s="16">
        <f t="shared" si="16"/>
        <v>0</v>
      </c>
      <c r="S70" s="16">
        <f t="shared" si="16"/>
        <v>0</v>
      </c>
      <c r="T70" s="16">
        <f t="shared" si="16"/>
        <v>0</v>
      </c>
      <c r="U70" s="16">
        <f t="shared" si="16"/>
        <v>0</v>
      </c>
      <c r="V70" s="16">
        <f t="shared" si="16"/>
        <v>0</v>
      </c>
      <c r="W70" s="16">
        <f t="shared" si="17"/>
        <v>0</v>
      </c>
      <c r="X70" s="16">
        <f t="shared" si="17"/>
        <v>0</v>
      </c>
      <c r="Y70" s="16">
        <f>+W70</f>
        <v>0</v>
      </c>
      <c r="AD70" s="8"/>
    </row>
    <row r="71" spans="1:30" ht="15" customHeight="1" x14ac:dyDescent="0.25">
      <c r="B71" t="s">
        <v>1</v>
      </c>
      <c r="C71" t="s">
        <v>57</v>
      </c>
      <c r="E71" s="1"/>
      <c r="F71" s="59">
        <f t="shared" si="15"/>
        <v>0</v>
      </c>
      <c r="G71" s="16">
        <f t="shared" si="16"/>
        <v>0</v>
      </c>
      <c r="H71" s="16">
        <f t="shared" si="16"/>
        <v>0</v>
      </c>
      <c r="I71" s="16">
        <f t="shared" si="16"/>
        <v>0</v>
      </c>
      <c r="J71" s="16">
        <f t="shared" si="16"/>
        <v>0</v>
      </c>
      <c r="K71" s="16">
        <f t="shared" si="16"/>
        <v>0</v>
      </c>
      <c r="L71" s="16">
        <f t="shared" si="16"/>
        <v>0</v>
      </c>
      <c r="M71" s="16">
        <f t="shared" si="16"/>
        <v>0</v>
      </c>
      <c r="N71" s="16">
        <f t="shared" si="16"/>
        <v>0</v>
      </c>
      <c r="O71" s="16">
        <f t="shared" si="16"/>
        <v>0</v>
      </c>
      <c r="P71" s="16">
        <f t="shared" si="16"/>
        <v>0</v>
      </c>
      <c r="Q71" s="16">
        <f t="shared" si="16"/>
        <v>0</v>
      </c>
      <c r="R71" s="16">
        <f t="shared" si="16"/>
        <v>0</v>
      </c>
      <c r="S71" s="16">
        <f t="shared" si="16"/>
        <v>0</v>
      </c>
      <c r="T71" s="16">
        <f t="shared" si="16"/>
        <v>0</v>
      </c>
      <c r="U71" s="16">
        <f t="shared" si="16"/>
        <v>0</v>
      </c>
      <c r="V71" s="16">
        <f t="shared" si="16"/>
        <v>0</v>
      </c>
      <c r="W71" s="16">
        <f t="shared" si="17"/>
        <v>0</v>
      </c>
      <c r="X71" s="16">
        <f t="shared" si="17"/>
        <v>0</v>
      </c>
      <c r="Y71" s="16">
        <f>+W71</f>
        <v>0</v>
      </c>
      <c r="AC71" s="46"/>
      <c r="AD71" s="46"/>
    </row>
    <row r="72" spans="1:30" x14ac:dyDescent="0.25">
      <c r="B72" t="s">
        <v>17</v>
      </c>
      <c r="C72" t="s">
        <v>96</v>
      </c>
      <c r="E72" s="1"/>
      <c r="F72" s="59">
        <f t="shared" si="15"/>
        <v>0</v>
      </c>
      <c r="G72" s="16">
        <f t="shared" si="16"/>
        <v>0</v>
      </c>
      <c r="H72" s="16">
        <f t="shared" si="16"/>
        <v>0</v>
      </c>
      <c r="I72" s="16">
        <f t="shared" si="16"/>
        <v>0</v>
      </c>
      <c r="J72" s="16">
        <f t="shared" si="16"/>
        <v>0</v>
      </c>
      <c r="K72" s="16">
        <f t="shared" si="16"/>
        <v>0</v>
      </c>
      <c r="L72" s="16">
        <f t="shared" si="16"/>
        <v>0</v>
      </c>
      <c r="M72" s="16">
        <f t="shared" si="16"/>
        <v>0</v>
      </c>
      <c r="N72" s="16">
        <f t="shared" si="16"/>
        <v>0</v>
      </c>
      <c r="O72" s="16">
        <f t="shared" si="16"/>
        <v>0</v>
      </c>
      <c r="P72" s="16">
        <f t="shared" si="16"/>
        <v>0</v>
      </c>
      <c r="Q72" s="16">
        <f t="shared" si="16"/>
        <v>0</v>
      </c>
      <c r="R72" s="16">
        <f t="shared" si="16"/>
        <v>0</v>
      </c>
      <c r="S72" s="16">
        <f t="shared" si="16"/>
        <v>0</v>
      </c>
      <c r="T72" s="16">
        <f t="shared" si="16"/>
        <v>0</v>
      </c>
      <c r="U72" s="16">
        <f t="shared" si="16"/>
        <v>0</v>
      </c>
      <c r="V72" s="16">
        <f t="shared" si="16"/>
        <v>0</v>
      </c>
      <c r="W72" s="16">
        <f t="shared" si="17"/>
        <v>0</v>
      </c>
      <c r="X72" s="16">
        <f t="shared" si="17"/>
        <v>0</v>
      </c>
      <c r="Y72" s="16">
        <f>+W72</f>
        <v>0</v>
      </c>
    </row>
    <row r="73" spans="1:30" x14ac:dyDescent="0.25">
      <c r="B73" t="s">
        <v>8</v>
      </c>
      <c r="C73" t="s">
        <v>98</v>
      </c>
      <c r="E73" s="1"/>
      <c r="F73" s="59">
        <f t="shared" si="15"/>
        <v>0</v>
      </c>
      <c r="G73" s="16">
        <f t="shared" si="16"/>
        <v>0</v>
      </c>
      <c r="H73" s="16">
        <f t="shared" si="16"/>
        <v>0</v>
      </c>
      <c r="I73" s="16">
        <f t="shared" si="16"/>
        <v>0</v>
      </c>
      <c r="J73" s="16">
        <f t="shared" si="16"/>
        <v>0</v>
      </c>
      <c r="K73" s="16">
        <f t="shared" si="16"/>
        <v>0</v>
      </c>
      <c r="L73" s="16">
        <f t="shared" si="16"/>
        <v>0</v>
      </c>
      <c r="M73" s="16">
        <f t="shared" si="16"/>
        <v>0</v>
      </c>
      <c r="N73" s="16">
        <f t="shared" si="16"/>
        <v>0</v>
      </c>
      <c r="O73" s="16">
        <f t="shared" si="16"/>
        <v>0</v>
      </c>
      <c r="P73" s="16">
        <f t="shared" si="16"/>
        <v>0</v>
      </c>
      <c r="Q73" s="16">
        <f t="shared" si="16"/>
        <v>0</v>
      </c>
      <c r="R73" s="16">
        <f t="shared" si="16"/>
        <v>0</v>
      </c>
      <c r="S73" s="16">
        <f t="shared" si="16"/>
        <v>0</v>
      </c>
      <c r="T73" s="16">
        <f t="shared" si="16"/>
        <v>0</v>
      </c>
      <c r="U73" s="16">
        <f t="shared" si="16"/>
        <v>0</v>
      </c>
      <c r="V73" s="16">
        <f t="shared" si="16"/>
        <v>0</v>
      </c>
      <c r="W73" s="16">
        <f t="shared" si="17"/>
        <v>0</v>
      </c>
      <c r="X73" s="16">
        <f t="shared" si="17"/>
        <v>0</v>
      </c>
      <c r="Y73" s="16">
        <f>+W73</f>
        <v>0</v>
      </c>
    </row>
    <row r="74" spans="1:30" ht="29.25" customHeight="1" x14ac:dyDescent="0.25">
      <c r="B74" t="s">
        <v>35</v>
      </c>
      <c r="C74" s="46" t="s">
        <v>97</v>
      </c>
      <c r="D74" s="46"/>
      <c r="E74" s="1"/>
      <c r="F74" s="59">
        <f t="shared" si="15"/>
        <v>0</v>
      </c>
      <c r="G74" s="16">
        <f t="shared" si="16"/>
        <v>0</v>
      </c>
      <c r="H74" s="16">
        <f t="shared" si="16"/>
        <v>0</v>
      </c>
      <c r="I74" s="16">
        <f t="shared" si="16"/>
        <v>0</v>
      </c>
      <c r="J74" s="16">
        <f t="shared" si="16"/>
        <v>0</v>
      </c>
      <c r="K74" s="16">
        <f t="shared" si="16"/>
        <v>0</v>
      </c>
      <c r="L74" s="16">
        <f t="shared" si="16"/>
        <v>0</v>
      </c>
      <c r="M74" s="16">
        <f t="shared" si="16"/>
        <v>0</v>
      </c>
      <c r="N74" s="16">
        <f t="shared" si="16"/>
        <v>0</v>
      </c>
      <c r="O74" s="16">
        <f t="shared" si="16"/>
        <v>0</v>
      </c>
      <c r="P74" s="16">
        <f t="shared" si="16"/>
        <v>0</v>
      </c>
      <c r="Q74" s="16">
        <f t="shared" si="16"/>
        <v>0</v>
      </c>
      <c r="R74" s="16">
        <f t="shared" si="16"/>
        <v>0</v>
      </c>
      <c r="S74" s="16">
        <f t="shared" si="16"/>
        <v>0</v>
      </c>
      <c r="T74" s="16">
        <f t="shared" si="16"/>
        <v>0</v>
      </c>
      <c r="U74" s="16">
        <f t="shared" si="16"/>
        <v>0</v>
      </c>
      <c r="V74" s="16">
        <f t="shared" si="16"/>
        <v>0</v>
      </c>
      <c r="W74" s="16">
        <f t="shared" si="17"/>
        <v>0</v>
      </c>
      <c r="X74" s="16">
        <f t="shared" si="17"/>
        <v>0</v>
      </c>
      <c r="Y74" s="16">
        <f>+W74</f>
        <v>0</v>
      </c>
    </row>
    <row r="75" spans="1:30" x14ac:dyDescent="0.25">
      <c r="B75" t="s">
        <v>13</v>
      </c>
      <c r="E75" s="1"/>
      <c r="F75" s="58"/>
      <c r="G75" s="14"/>
      <c r="H75" s="14"/>
      <c r="I75" s="14"/>
      <c r="J75" s="14"/>
      <c r="K75" s="14"/>
      <c r="L75" s="14"/>
      <c r="M75" s="14"/>
      <c r="N75" s="14"/>
      <c r="O75" s="14"/>
      <c r="P75" s="14"/>
      <c r="Q75" s="14"/>
      <c r="R75" s="14"/>
      <c r="S75" s="14"/>
      <c r="T75" s="14"/>
      <c r="U75" s="14"/>
      <c r="V75" s="14"/>
      <c r="W75" s="14"/>
      <c r="X75" s="14"/>
      <c r="Y75" s="14"/>
    </row>
    <row r="76" spans="1:30" ht="19.5" customHeight="1" x14ac:dyDescent="0.25">
      <c r="B76" t="s">
        <v>14</v>
      </c>
      <c r="C76" s="46" t="s">
        <v>123</v>
      </c>
      <c r="D76" s="46"/>
      <c r="E76" s="1"/>
      <c r="F76" s="59">
        <f>+E76</f>
        <v>0</v>
      </c>
      <c r="G76" s="16">
        <f t="shared" ref="G76:V78" si="18">+F76</f>
        <v>0</v>
      </c>
      <c r="H76" s="16">
        <f t="shared" si="18"/>
        <v>0</v>
      </c>
      <c r="I76" s="16">
        <f t="shared" si="18"/>
        <v>0</v>
      </c>
      <c r="J76" s="16">
        <f t="shared" si="18"/>
        <v>0</v>
      </c>
      <c r="K76" s="16">
        <f t="shared" si="18"/>
        <v>0</v>
      </c>
      <c r="L76" s="16">
        <f t="shared" si="18"/>
        <v>0</v>
      </c>
      <c r="M76" s="16">
        <f t="shared" si="18"/>
        <v>0</v>
      </c>
      <c r="N76" s="16">
        <f t="shared" si="18"/>
        <v>0</v>
      </c>
      <c r="O76" s="16">
        <f t="shared" si="18"/>
        <v>0</v>
      </c>
      <c r="P76" s="16">
        <f t="shared" si="18"/>
        <v>0</v>
      </c>
      <c r="Q76" s="16">
        <f t="shared" si="18"/>
        <v>0</v>
      </c>
      <c r="R76" s="16">
        <f t="shared" si="18"/>
        <v>0</v>
      </c>
      <c r="S76" s="16">
        <f t="shared" si="18"/>
        <v>0</v>
      </c>
      <c r="T76" s="16">
        <f t="shared" si="18"/>
        <v>0</v>
      </c>
      <c r="U76" s="16">
        <f t="shared" si="18"/>
        <v>0</v>
      </c>
      <c r="V76" s="16">
        <f t="shared" si="18"/>
        <v>0</v>
      </c>
      <c r="W76" s="16">
        <f t="shared" ref="W76:X78" si="19">+V76</f>
        <v>0</v>
      </c>
      <c r="X76" s="16">
        <f t="shared" si="19"/>
        <v>0</v>
      </c>
      <c r="Y76" s="16">
        <f>+W76</f>
        <v>0</v>
      </c>
    </row>
    <row r="77" spans="1:30" x14ac:dyDescent="0.25">
      <c r="B77" t="s">
        <v>34</v>
      </c>
      <c r="C77" t="s">
        <v>127</v>
      </c>
      <c r="E77" s="1"/>
      <c r="F77" s="59">
        <f>+E77</f>
        <v>0</v>
      </c>
      <c r="G77" s="16">
        <f t="shared" si="18"/>
        <v>0</v>
      </c>
      <c r="H77" s="16">
        <f t="shared" si="18"/>
        <v>0</v>
      </c>
      <c r="I77" s="16">
        <f t="shared" si="18"/>
        <v>0</v>
      </c>
      <c r="J77" s="16">
        <f t="shared" si="18"/>
        <v>0</v>
      </c>
      <c r="K77" s="16">
        <f t="shared" si="18"/>
        <v>0</v>
      </c>
      <c r="L77" s="16">
        <f t="shared" si="18"/>
        <v>0</v>
      </c>
      <c r="M77" s="16">
        <f t="shared" si="18"/>
        <v>0</v>
      </c>
      <c r="N77" s="16">
        <f t="shared" si="18"/>
        <v>0</v>
      </c>
      <c r="O77" s="16">
        <f t="shared" si="18"/>
        <v>0</v>
      </c>
      <c r="P77" s="16">
        <f t="shared" si="18"/>
        <v>0</v>
      </c>
      <c r="Q77" s="16">
        <f t="shared" si="18"/>
        <v>0</v>
      </c>
      <c r="R77" s="16">
        <f t="shared" si="18"/>
        <v>0</v>
      </c>
      <c r="S77" s="16">
        <f t="shared" si="18"/>
        <v>0</v>
      </c>
      <c r="T77" s="16">
        <f t="shared" si="18"/>
        <v>0</v>
      </c>
      <c r="U77" s="16">
        <f t="shared" si="18"/>
        <v>0</v>
      </c>
      <c r="V77" s="16">
        <f t="shared" si="18"/>
        <v>0</v>
      </c>
      <c r="W77" s="16">
        <f t="shared" si="19"/>
        <v>0</v>
      </c>
      <c r="X77" s="16">
        <f t="shared" si="19"/>
        <v>0</v>
      </c>
      <c r="Y77" s="16">
        <f>+W77</f>
        <v>0</v>
      </c>
    </row>
    <row r="78" spans="1:30" x14ac:dyDescent="0.25">
      <c r="B78" t="s">
        <v>18</v>
      </c>
      <c r="C78" t="s">
        <v>99</v>
      </c>
      <c r="E78" s="1"/>
      <c r="F78" s="59">
        <f>+E78</f>
        <v>0</v>
      </c>
      <c r="G78" s="16">
        <f t="shared" si="18"/>
        <v>0</v>
      </c>
      <c r="H78" s="16">
        <f t="shared" si="18"/>
        <v>0</v>
      </c>
      <c r="I78" s="16">
        <f t="shared" si="18"/>
        <v>0</v>
      </c>
      <c r="J78" s="16">
        <f t="shared" si="18"/>
        <v>0</v>
      </c>
      <c r="K78" s="16">
        <f t="shared" si="18"/>
        <v>0</v>
      </c>
      <c r="L78" s="16">
        <f t="shared" si="18"/>
        <v>0</v>
      </c>
      <c r="M78" s="16">
        <f t="shared" si="18"/>
        <v>0</v>
      </c>
      <c r="N78" s="16">
        <f t="shared" si="18"/>
        <v>0</v>
      </c>
      <c r="O78" s="16">
        <f t="shared" si="18"/>
        <v>0</v>
      </c>
      <c r="P78" s="16">
        <f t="shared" si="18"/>
        <v>0</v>
      </c>
      <c r="Q78" s="16">
        <f t="shared" si="18"/>
        <v>0</v>
      </c>
      <c r="R78" s="16">
        <f t="shared" si="18"/>
        <v>0</v>
      </c>
      <c r="S78" s="16">
        <f t="shared" si="18"/>
        <v>0</v>
      </c>
      <c r="T78" s="16">
        <f t="shared" si="18"/>
        <v>0</v>
      </c>
      <c r="U78" s="16">
        <f t="shared" si="18"/>
        <v>0</v>
      </c>
      <c r="V78" s="16">
        <f t="shared" si="18"/>
        <v>0</v>
      </c>
      <c r="W78" s="16">
        <f t="shared" si="19"/>
        <v>0</v>
      </c>
      <c r="X78" s="16">
        <f t="shared" si="19"/>
        <v>0</v>
      </c>
      <c r="Y78" s="16">
        <f>+W78</f>
        <v>0</v>
      </c>
    </row>
    <row r="79" spans="1:30" x14ac:dyDescent="0.25">
      <c r="B79" t="s">
        <v>76</v>
      </c>
      <c r="D79" s="8" t="s">
        <v>51</v>
      </c>
      <c r="E79" s="1"/>
      <c r="F79" s="60">
        <f>E79</f>
        <v>0</v>
      </c>
      <c r="G79" s="23">
        <f t="shared" ref="G79:X79" si="20">F79</f>
        <v>0</v>
      </c>
      <c r="H79" s="23">
        <f t="shared" si="20"/>
        <v>0</v>
      </c>
      <c r="I79" s="23">
        <f t="shared" si="20"/>
        <v>0</v>
      </c>
      <c r="J79" s="23">
        <f t="shared" si="20"/>
        <v>0</v>
      </c>
      <c r="K79" s="23">
        <f t="shared" si="20"/>
        <v>0</v>
      </c>
      <c r="L79" s="23">
        <f t="shared" si="20"/>
        <v>0</v>
      </c>
      <c r="M79" s="23">
        <f t="shared" si="20"/>
        <v>0</v>
      </c>
      <c r="N79" s="23">
        <f t="shared" si="20"/>
        <v>0</v>
      </c>
      <c r="O79" s="23">
        <f t="shared" si="20"/>
        <v>0</v>
      </c>
      <c r="P79" s="23">
        <f t="shared" si="20"/>
        <v>0</v>
      </c>
      <c r="Q79" s="23">
        <f t="shared" si="20"/>
        <v>0</v>
      </c>
      <c r="R79" s="23">
        <f t="shared" si="20"/>
        <v>0</v>
      </c>
      <c r="S79" s="23">
        <f t="shared" si="20"/>
        <v>0</v>
      </c>
      <c r="T79" s="23">
        <f t="shared" si="20"/>
        <v>0</v>
      </c>
      <c r="U79" s="23">
        <f t="shared" si="20"/>
        <v>0</v>
      </c>
      <c r="V79" s="23">
        <f t="shared" si="20"/>
        <v>0</v>
      </c>
      <c r="W79" s="23">
        <f t="shared" si="20"/>
        <v>0</v>
      </c>
      <c r="X79" s="23">
        <f t="shared" si="20"/>
        <v>0</v>
      </c>
      <c r="Y79" s="23">
        <f>W79</f>
        <v>0</v>
      </c>
    </row>
    <row r="80" spans="1:30" ht="33.75" customHeight="1" x14ac:dyDescent="0.25">
      <c r="B80" s="47" t="s">
        <v>52</v>
      </c>
      <c r="C80" s="48"/>
      <c r="D80" s="17" t="s">
        <v>53</v>
      </c>
      <c r="E80" s="1"/>
      <c r="F80" s="24" t="s">
        <v>132</v>
      </c>
      <c r="G80" s="1"/>
      <c r="H80" s="1"/>
      <c r="I80" s="1"/>
      <c r="J80" s="1"/>
      <c r="K80" s="1"/>
      <c r="L80" s="1"/>
      <c r="M80" s="1"/>
      <c r="N80" s="1"/>
      <c r="O80" s="1"/>
      <c r="P80" s="1"/>
      <c r="Q80" s="1"/>
      <c r="R80" s="1"/>
      <c r="S80" s="1"/>
      <c r="T80" s="1"/>
      <c r="U80" s="1"/>
      <c r="V80" s="1"/>
      <c r="W80" s="1"/>
      <c r="X80" s="1"/>
      <c r="Y80" s="1"/>
    </row>
    <row r="81" spans="1:25" ht="21" customHeight="1" x14ac:dyDescent="0.25">
      <c r="B81" s="29"/>
      <c r="C81" s="29"/>
      <c r="D81" s="17"/>
      <c r="E81" s="1"/>
      <c r="F81" s="12"/>
      <c r="G81" s="1"/>
      <c r="H81" s="1"/>
      <c r="I81" s="1"/>
      <c r="J81" s="1"/>
      <c r="K81" s="1"/>
      <c r="L81" s="1"/>
      <c r="M81" s="1"/>
      <c r="N81" s="1"/>
      <c r="O81" s="1"/>
      <c r="P81" s="1"/>
      <c r="Q81" s="1"/>
      <c r="R81" s="1"/>
      <c r="S81" s="1"/>
      <c r="T81" s="1"/>
      <c r="U81" s="1"/>
      <c r="V81" s="1"/>
      <c r="W81" s="1"/>
      <c r="X81" s="1"/>
      <c r="Y81" s="1"/>
    </row>
    <row r="82" spans="1:25" x14ac:dyDescent="0.25">
      <c r="A82" s="3" t="s">
        <v>11</v>
      </c>
      <c r="E82" s="1"/>
      <c r="F82" s="1"/>
      <c r="G82" s="1"/>
      <c r="H82" s="1"/>
      <c r="I82" s="1"/>
      <c r="J82" s="1"/>
      <c r="K82" s="1"/>
      <c r="L82" s="1"/>
      <c r="M82" s="1"/>
      <c r="N82" s="1"/>
      <c r="O82" s="1"/>
      <c r="P82" s="1"/>
      <c r="Q82" s="1"/>
      <c r="R82" s="1"/>
      <c r="S82" s="1"/>
      <c r="T82" s="1"/>
      <c r="U82" s="1"/>
      <c r="V82" s="1"/>
      <c r="W82" s="1"/>
      <c r="X82" s="1"/>
      <c r="Y82" s="1"/>
    </row>
    <row r="83" spans="1:25" x14ac:dyDescent="0.25">
      <c r="B83" t="s">
        <v>9</v>
      </c>
      <c r="E83" s="1"/>
      <c r="F83" s="1">
        <f t="shared" ref="E83:Y83" si="21">+F52*F69</f>
        <v>0</v>
      </c>
      <c r="G83" s="1">
        <f t="shared" si="21"/>
        <v>0</v>
      </c>
      <c r="H83" s="1">
        <f t="shared" si="21"/>
        <v>0</v>
      </c>
      <c r="I83" s="1">
        <f t="shared" si="21"/>
        <v>0</v>
      </c>
      <c r="J83" s="1">
        <f t="shared" si="21"/>
        <v>0</v>
      </c>
      <c r="K83" s="1">
        <f t="shared" si="21"/>
        <v>0</v>
      </c>
      <c r="L83" s="1">
        <f t="shared" si="21"/>
        <v>0</v>
      </c>
      <c r="M83" s="1">
        <f t="shared" si="21"/>
        <v>0</v>
      </c>
      <c r="N83" s="1">
        <f t="shared" si="21"/>
        <v>0</v>
      </c>
      <c r="O83" s="1">
        <f t="shared" si="21"/>
        <v>0</v>
      </c>
      <c r="P83" s="1">
        <f t="shared" si="21"/>
        <v>0</v>
      </c>
      <c r="Q83" s="1">
        <f t="shared" si="21"/>
        <v>0</v>
      </c>
      <c r="R83" s="1">
        <f t="shared" si="21"/>
        <v>0</v>
      </c>
      <c r="S83" s="1">
        <f t="shared" si="21"/>
        <v>0</v>
      </c>
      <c r="T83" s="1">
        <f t="shared" si="21"/>
        <v>0</v>
      </c>
      <c r="U83" s="1">
        <f t="shared" si="21"/>
        <v>0</v>
      </c>
      <c r="V83" s="1">
        <f t="shared" si="21"/>
        <v>0</v>
      </c>
      <c r="W83" s="1">
        <f t="shared" si="21"/>
        <v>0</v>
      </c>
      <c r="X83" s="1">
        <f t="shared" ref="X83" si="22">+X52*X69</f>
        <v>0</v>
      </c>
      <c r="Y83" s="1">
        <f t="shared" si="21"/>
        <v>0</v>
      </c>
    </row>
    <row r="84" spans="1:25" x14ac:dyDescent="0.25">
      <c r="B84" t="s">
        <v>29</v>
      </c>
      <c r="E84" s="1"/>
      <c r="F84" s="1">
        <f t="shared" ref="E84:Y84" si="23">+F53*F70</f>
        <v>0</v>
      </c>
      <c r="G84" s="1">
        <f t="shared" si="23"/>
        <v>0</v>
      </c>
      <c r="H84" s="1">
        <f t="shared" si="23"/>
        <v>0</v>
      </c>
      <c r="I84" s="1">
        <f t="shared" si="23"/>
        <v>0</v>
      </c>
      <c r="J84" s="1">
        <f t="shared" si="23"/>
        <v>0</v>
      </c>
      <c r="K84" s="1">
        <f t="shared" si="23"/>
        <v>0</v>
      </c>
      <c r="L84" s="1">
        <f t="shared" si="23"/>
        <v>0</v>
      </c>
      <c r="M84" s="1">
        <f t="shared" si="23"/>
        <v>0</v>
      </c>
      <c r="N84" s="1">
        <f t="shared" si="23"/>
        <v>0</v>
      </c>
      <c r="O84" s="1">
        <f t="shared" si="23"/>
        <v>0</v>
      </c>
      <c r="P84" s="1">
        <f t="shared" si="23"/>
        <v>0</v>
      </c>
      <c r="Q84" s="1">
        <f t="shared" si="23"/>
        <v>0</v>
      </c>
      <c r="R84" s="1">
        <f t="shared" si="23"/>
        <v>0</v>
      </c>
      <c r="S84" s="1">
        <f t="shared" si="23"/>
        <v>0</v>
      </c>
      <c r="T84" s="1">
        <f t="shared" si="23"/>
        <v>0</v>
      </c>
      <c r="U84" s="1">
        <f t="shared" si="23"/>
        <v>0</v>
      </c>
      <c r="V84" s="1">
        <f t="shared" si="23"/>
        <v>0</v>
      </c>
      <c r="W84" s="1">
        <f t="shared" si="23"/>
        <v>0</v>
      </c>
      <c r="X84" s="1">
        <f t="shared" ref="X84" si="24">+X53*X70</f>
        <v>0</v>
      </c>
      <c r="Y84" s="1">
        <f t="shared" si="23"/>
        <v>0</v>
      </c>
    </row>
    <row r="85" spans="1:25" x14ac:dyDescent="0.25">
      <c r="B85" t="s">
        <v>1</v>
      </c>
      <c r="E85" s="1"/>
      <c r="F85" s="1">
        <f t="shared" ref="F85:Y85" si="25">+F54*F71</f>
        <v>0</v>
      </c>
      <c r="G85" s="1">
        <f t="shared" si="25"/>
        <v>0</v>
      </c>
      <c r="H85" s="1">
        <f t="shared" si="25"/>
        <v>0</v>
      </c>
      <c r="I85" s="1">
        <f t="shared" si="25"/>
        <v>0</v>
      </c>
      <c r="J85" s="1">
        <f t="shared" si="25"/>
        <v>0</v>
      </c>
      <c r="K85" s="1">
        <f t="shared" si="25"/>
        <v>0</v>
      </c>
      <c r="L85" s="1">
        <f t="shared" si="25"/>
        <v>0</v>
      </c>
      <c r="M85" s="1">
        <f t="shared" si="25"/>
        <v>0</v>
      </c>
      <c r="N85" s="1">
        <f t="shared" si="25"/>
        <v>0</v>
      </c>
      <c r="O85" s="1">
        <f t="shared" si="25"/>
        <v>0</v>
      </c>
      <c r="P85" s="1">
        <f t="shared" si="25"/>
        <v>0</v>
      </c>
      <c r="Q85" s="1">
        <f t="shared" si="25"/>
        <v>0</v>
      </c>
      <c r="R85" s="1">
        <f t="shared" si="25"/>
        <v>0</v>
      </c>
      <c r="S85" s="1">
        <f t="shared" si="25"/>
        <v>0</v>
      </c>
      <c r="T85" s="1">
        <f t="shared" si="25"/>
        <v>0</v>
      </c>
      <c r="U85" s="1">
        <f t="shared" si="25"/>
        <v>0</v>
      </c>
      <c r="V85" s="1">
        <f t="shared" si="25"/>
        <v>0</v>
      </c>
      <c r="W85" s="1">
        <f t="shared" si="25"/>
        <v>0</v>
      </c>
      <c r="X85" s="1">
        <f t="shared" ref="X85" si="26">+X54*X71</f>
        <v>0</v>
      </c>
      <c r="Y85" s="1">
        <f t="shared" si="25"/>
        <v>0</v>
      </c>
    </row>
    <row r="86" spans="1:25" x14ac:dyDescent="0.25">
      <c r="B86" t="s">
        <v>58</v>
      </c>
      <c r="E86" s="1"/>
      <c r="F86" s="1">
        <f t="shared" ref="F86:Y86" si="27">-(F71-F72)*F62</f>
        <v>0</v>
      </c>
      <c r="G86" s="1">
        <f t="shared" si="27"/>
        <v>0</v>
      </c>
      <c r="H86" s="1">
        <f t="shared" si="27"/>
        <v>0</v>
      </c>
      <c r="I86" s="1">
        <f t="shared" si="27"/>
        <v>0</v>
      </c>
      <c r="J86" s="1">
        <f t="shared" si="27"/>
        <v>0</v>
      </c>
      <c r="K86" s="1">
        <f t="shared" si="27"/>
        <v>0</v>
      </c>
      <c r="L86" s="1">
        <f t="shared" si="27"/>
        <v>0</v>
      </c>
      <c r="M86" s="1">
        <f t="shared" si="27"/>
        <v>0</v>
      </c>
      <c r="N86" s="1">
        <f t="shared" si="27"/>
        <v>0</v>
      </c>
      <c r="O86" s="1">
        <f t="shared" si="27"/>
        <v>0</v>
      </c>
      <c r="P86" s="1">
        <f t="shared" si="27"/>
        <v>0</v>
      </c>
      <c r="Q86" s="1">
        <f t="shared" si="27"/>
        <v>0</v>
      </c>
      <c r="R86" s="1">
        <f t="shared" si="27"/>
        <v>0</v>
      </c>
      <c r="S86" s="1">
        <f t="shared" si="27"/>
        <v>0</v>
      </c>
      <c r="T86" s="1">
        <f t="shared" si="27"/>
        <v>0</v>
      </c>
      <c r="U86" s="1">
        <f t="shared" si="27"/>
        <v>0</v>
      </c>
      <c r="V86" s="1">
        <f t="shared" si="27"/>
        <v>0</v>
      </c>
      <c r="W86" s="1">
        <f t="shared" si="27"/>
        <v>0</v>
      </c>
      <c r="X86" s="1">
        <f t="shared" ref="X86" si="28">-(X71-X72)*X62</f>
        <v>0</v>
      </c>
      <c r="Y86" s="1">
        <f t="shared" si="27"/>
        <v>0</v>
      </c>
    </row>
    <row r="87" spans="1:25" x14ac:dyDescent="0.25">
      <c r="B87" t="s">
        <v>8</v>
      </c>
      <c r="E87" s="1"/>
      <c r="F87" s="1">
        <f t="shared" ref="F87:Y87" si="29">+F55*F73</f>
        <v>0</v>
      </c>
      <c r="G87" s="1">
        <f t="shared" si="29"/>
        <v>0</v>
      </c>
      <c r="H87" s="1">
        <f t="shared" si="29"/>
        <v>0</v>
      </c>
      <c r="I87" s="1">
        <f t="shared" si="29"/>
        <v>0</v>
      </c>
      <c r="J87" s="1">
        <f t="shared" si="29"/>
        <v>0</v>
      </c>
      <c r="K87" s="1">
        <f t="shared" si="29"/>
        <v>0</v>
      </c>
      <c r="L87" s="1">
        <f t="shared" si="29"/>
        <v>0</v>
      </c>
      <c r="M87" s="1">
        <f t="shared" si="29"/>
        <v>0</v>
      </c>
      <c r="N87" s="1">
        <f t="shared" si="29"/>
        <v>0</v>
      </c>
      <c r="O87" s="1">
        <f t="shared" si="29"/>
        <v>0</v>
      </c>
      <c r="P87" s="1">
        <f t="shared" si="29"/>
        <v>0</v>
      </c>
      <c r="Q87" s="1">
        <f t="shared" si="29"/>
        <v>0</v>
      </c>
      <c r="R87" s="1">
        <f t="shared" si="29"/>
        <v>0</v>
      </c>
      <c r="S87" s="1">
        <f t="shared" si="29"/>
        <v>0</v>
      </c>
      <c r="T87" s="1">
        <f t="shared" si="29"/>
        <v>0</v>
      </c>
      <c r="U87" s="1">
        <f t="shared" si="29"/>
        <v>0</v>
      </c>
      <c r="V87" s="1">
        <f t="shared" si="29"/>
        <v>0</v>
      </c>
      <c r="W87" s="1">
        <f t="shared" si="29"/>
        <v>0</v>
      </c>
      <c r="X87" s="1">
        <f t="shared" ref="X87" si="30">+X55*X73</f>
        <v>0</v>
      </c>
      <c r="Y87" s="1">
        <f t="shared" si="29"/>
        <v>0</v>
      </c>
    </row>
    <row r="88" spans="1:25" x14ac:dyDescent="0.25">
      <c r="B88" t="s">
        <v>62</v>
      </c>
      <c r="E88" s="12"/>
      <c r="F88" s="12">
        <f t="shared" ref="F88:Y88" si="31">-(F73-F74)*F63</f>
        <v>0</v>
      </c>
      <c r="G88" s="12">
        <f t="shared" si="31"/>
        <v>0</v>
      </c>
      <c r="H88" s="12">
        <f t="shared" si="31"/>
        <v>0</v>
      </c>
      <c r="I88" s="12">
        <f t="shared" si="31"/>
        <v>0</v>
      </c>
      <c r="J88" s="12">
        <f t="shared" si="31"/>
        <v>0</v>
      </c>
      <c r="K88" s="12">
        <f t="shared" si="31"/>
        <v>0</v>
      </c>
      <c r="L88" s="12">
        <f t="shared" si="31"/>
        <v>0</v>
      </c>
      <c r="M88" s="12">
        <f t="shared" si="31"/>
        <v>0</v>
      </c>
      <c r="N88" s="12">
        <f t="shared" si="31"/>
        <v>0</v>
      </c>
      <c r="O88" s="12">
        <f t="shared" si="31"/>
        <v>0</v>
      </c>
      <c r="P88" s="12">
        <f t="shared" si="31"/>
        <v>0</v>
      </c>
      <c r="Q88" s="12">
        <f t="shared" si="31"/>
        <v>0</v>
      </c>
      <c r="R88" s="12">
        <f t="shared" si="31"/>
        <v>0</v>
      </c>
      <c r="S88" s="12">
        <f t="shared" si="31"/>
        <v>0</v>
      </c>
      <c r="T88" s="12">
        <f t="shared" si="31"/>
        <v>0</v>
      </c>
      <c r="U88" s="12">
        <f t="shared" si="31"/>
        <v>0</v>
      </c>
      <c r="V88" s="12">
        <f t="shared" si="31"/>
        <v>0</v>
      </c>
      <c r="W88" s="12">
        <f t="shared" si="31"/>
        <v>0</v>
      </c>
      <c r="X88" s="12">
        <f t="shared" ref="X88" si="32">-(X73-X74)*X63</f>
        <v>0</v>
      </c>
      <c r="Y88" s="12">
        <f t="shared" si="31"/>
        <v>0</v>
      </c>
    </row>
    <row r="89" spans="1:25" x14ac:dyDescent="0.25">
      <c r="B89" t="s">
        <v>15</v>
      </c>
      <c r="E89" s="1"/>
      <c r="F89" s="1">
        <f t="shared" ref="F89:W89" si="33">+F64*F76</f>
        <v>0</v>
      </c>
      <c r="G89" s="1">
        <f t="shared" si="33"/>
        <v>0</v>
      </c>
      <c r="H89" s="1">
        <f t="shared" si="33"/>
        <v>0</v>
      </c>
      <c r="I89" s="1">
        <f t="shared" si="33"/>
        <v>0</v>
      </c>
      <c r="J89" s="1">
        <f t="shared" si="33"/>
        <v>0</v>
      </c>
      <c r="K89" s="1">
        <f t="shared" si="33"/>
        <v>0</v>
      </c>
      <c r="L89" s="1">
        <f t="shared" si="33"/>
        <v>0</v>
      </c>
      <c r="M89" s="1">
        <f t="shared" si="33"/>
        <v>0</v>
      </c>
      <c r="N89" s="1">
        <f t="shared" si="33"/>
        <v>0</v>
      </c>
      <c r="O89" s="1">
        <f t="shared" si="33"/>
        <v>0</v>
      </c>
      <c r="P89" s="1">
        <f t="shared" si="33"/>
        <v>0</v>
      </c>
      <c r="Q89" s="1">
        <f t="shared" si="33"/>
        <v>0</v>
      </c>
      <c r="R89" s="1">
        <f t="shared" si="33"/>
        <v>0</v>
      </c>
      <c r="S89" s="1">
        <f t="shared" si="33"/>
        <v>0</v>
      </c>
      <c r="T89" s="1">
        <f t="shared" si="33"/>
        <v>0</v>
      </c>
      <c r="U89" s="1">
        <f t="shared" si="33"/>
        <v>0</v>
      </c>
      <c r="V89" s="1">
        <f t="shared" si="33"/>
        <v>0</v>
      </c>
      <c r="W89" s="1">
        <f t="shared" si="33"/>
        <v>0</v>
      </c>
      <c r="X89" s="1">
        <f t="shared" ref="X89" si="34">+X64*X76</f>
        <v>0</v>
      </c>
      <c r="Y89" s="1">
        <f>+Y64*Y76</f>
        <v>0</v>
      </c>
    </row>
    <row r="90" spans="1:25" x14ac:dyDescent="0.25">
      <c r="B90" t="s">
        <v>55</v>
      </c>
      <c r="E90" s="1"/>
      <c r="F90" s="1">
        <f t="shared" ref="F90:Y90" si="35">+F65*F77</f>
        <v>0</v>
      </c>
      <c r="G90" s="1">
        <f t="shared" si="35"/>
        <v>0</v>
      </c>
      <c r="H90" s="1">
        <f t="shared" si="35"/>
        <v>0</v>
      </c>
      <c r="I90" s="1">
        <f t="shared" si="35"/>
        <v>0</v>
      </c>
      <c r="J90" s="1">
        <f t="shared" si="35"/>
        <v>0</v>
      </c>
      <c r="K90" s="1">
        <f t="shared" si="35"/>
        <v>0</v>
      </c>
      <c r="L90" s="1">
        <f t="shared" si="35"/>
        <v>0</v>
      </c>
      <c r="M90" s="1">
        <f t="shared" si="35"/>
        <v>0</v>
      </c>
      <c r="N90" s="1">
        <f t="shared" si="35"/>
        <v>0</v>
      </c>
      <c r="O90" s="1">
        <f t="shared" si="35"/>
        <v>0</v>
      </c>
      <c r="P90" s="1">
        <f t="shared" si="35"/>
        <v>0</v>
      </c>
      <c r="Q90" s="1">
        <f t="shared" si="35"/>
        <v>0</v>
      </c>
      <c r="R90" s="1">
        <f t="shared" si="35"/>
        <v>0</v>
      </c>
      <c r="S90" s="1">
        <f t="shared" si="35"/>
        <v>0</v>
      </c>
      <c r="T90" s="1">
        <f t="shared" si="35"/>
        <v>0</v>
      </c>
      <c r="U90" s="1">
        <f t="shared" si="35"/>
        <v>0</v>
      </c>
      <c r="V90" s="1">
        <f t="shared" si="35"/>
        <v>0</v>
      </c>
      <c r="W90" s="1">
        <f t="shared" si="35"/>
        <v>0</v>
      </c>
      <c r="X90" s="1">
        <f t="shared" ref="X90" si="36">+X65*X77</f>
        <v>0</v>
      </c>
      <c r="Y90" s="1">
        <f t="shared" si="35"/>
        <v>0</v>
      </c>
    </row>
    <row r="91" spans="1:25" x14ac:dyDescent="0.25">
      <c r="B91" t="s">
        <v>19</v>
      </c>
      <c r="E91" s="4"/>
      <c r="F91" s="4">
        <f t="shared" ref="F91:W91" si="37">+F66*F78</f>
        <v>0</v>
      </c>
      <c r="G91" s="4">
        <f t="shared" si="37"/>
        <v>0</v>
      </c>
      <c r="H91" s="4">
        <f t="shared" si="37"/>
        <v>0</v>
      </c>
      <c r="I91" s="4">
        <f t="shared" si="37"/>
        <v>0</v>
      </c>
      <c r="J91" s="4">
        <f t="shared" si="37"/>
        <v>0</v>
      </c>
      <c r="K91" s="4">
        <f t="shared" si="37"/>
        <v>0</v>
      </c>
      <c r="L91" s="4">
        <f t="shared" si="37"/>
        <v>0</v>
      </c>
      <c r="M91" s="4">
        <f t="shared" si="37"/>
        <v>0</v>
      </c>
      <c r="N91" s="4">
        <f t="shared" si="37"/>
        <v>0</v>
      </c>
      <c r="O91" s="4">
        <f t="shared" si="37"/>
        <v>0</v>
      </c>
      <c r="P91" s="4">
        <f t="shared" si="37"/>
        <v>0</v>
      </c>
      <c r="Q91" s="4">
        <f t="shared" si="37"/>
        <v>0</v>
      </c>
      <c r="R91" s="4">
        <f t="shared" si="37"/>
        <v>0</v>
      </c>
      <c r="S91" s="4">
        <f t="shared" si="37"/>
        <v>0</v>
      </c>
      <c r="T91" s="4">
        <f t="shared" si="37"/>
        <v>0</v>
      </c>
      <c r="U91" s="4">
        <f t="shared" si="37"/>
        <v>0</v>
      </c>
      <c r="V91" s="4">
        <f t="shared" si="37"/>
        <v>0</v>
      </c>
      <c r="W91" s="4">
        <f t="shared" si="37"/>
        <v>0</v>
      </c>
      <c r="X91" s="4">
        <f t="shared" ref="X91" si="38">+X66*X78</f>
        <v>0</v>
      </c>
      <c r="Y91" s="4">
        <f>+Y66*Y78</f>
        <v>0</v>
      </c>
    </row>
    <row r="92" spans="1:25" x14ac:dyDescent="0.25">
      <c r="C92" s="3" t="s">
        <v>100</v>
      </c>
      <c r="E92" s="5"/>
      <c r="F92" s="5">
        <f t="shared" ref="F92:Y92" si="39">SUM(F83:F91)</f>
        <v>0</v>
      </c>
      <c r="G92" s="5">
        <f t="shared" si="39"/>
        <v>0</v>
      </c>
      <c r="H92" s="5">
        <f t="shared" si="39"/>
        <v>0</v>
      </c>
      <c r="I92" s="5">
        <f t="shared" si="39"/>
        <v>0</v>
      </c>
      <c r="J92" s="5">
        <f t="shared" si="39"/>
        <v>0</v>
      </c>
      <c r="K92" s="5">
        <f t="shared" si="39"/>
        <v>0</v>
      </c>
      <c r="L92" s="5">
        <f t="shared" si="39"/>
        <v>0</v>
      </c>
      <c r="M92" s="5">
        <f t="shared" si="39"/>
        <v>0</v>
      </c>
      <c r="N92" s="5">
        <f t="shared" si="39"/>
        <v>0</v>
      </c>
      <c r="O92" s="5">
        <f t="shared" si="39"/>
        <v>0</v>
      </c>
      <c r="P92" s="5">
        <f t="shared" si="39"/>
        <v>0</v>
      </c>
      <c r="Q92" s="5">
        <f t="shared" si="39"/>
        <v>0</v>
      </c>
      <c r="R92" s="5">
        <f t="shared" si="39"/>
        <v>0</v>
      </c>
      <c r="S92" s="5">
        <f t="shared" si="39"/>
        <v>0</v>
      </c>
      <c r="T92" s="5">
        <f t="shared" si="39"/>
        <v>0</v>
      </c>
      <c r="U92" s="5">
        <f t="shared" si="39"/>
        <v>0</v>
      </c>
      <c r="V92" s="5">
        <f t="shared" si="39"/>
        <v>0</v>
      </c>
      <c r="W92" s="5">
        <f t="shared" si="39"/>
        <v>0</v>
      </c>
      <c r="X92" s="5">
        <f t="shared" ref="X92" si="40">SUM(X83:X91)</f>
        <v>0</v>
      </c>
      <c r="Y92" s="5">
        <f t="shared" si="39"/>
        <v>0</v>
      </c>
    </row>
    <row r="93" spans="1:25" x14ac:dyDescent="0.25">
      <c r="E93" s="4"/>
    </row>
    <row r="94" spans="1:25" x14ac:dyDescent="0.25">
      <c r="A94" s="3" t="s">
        <v>12</v>
      </c>
      <c r="C94" t="s">
        <v>103</v>
      </c>
    </row>
    <row r="95" spans="1:25" x14ac:dyDescent="0.25">
      <c r="B95" t="s">
        <v>9</v>
      </c>
      <c r="E95" s="4"/>
      <c r="F95" s="4">
        <f t="shared" ref="F95:Y95" si="41">+F58*F69*F79</f>
        <v>0</v>
      </c>
      <c r="G95" s="4">
        <f t="shared" si="41"/>
        <v>0</v>
      </c>
      <c r="H95" s="4">
        <f t="shared" si="41"/>
        <v>0</v>
      </c>
      <c r="I95" s="4">
        <f t="shared" si="41"/>
        <v>0</v>
      </c>
      <c r="J95" s="4">
        <f t="shared" si="41"/>
        <v>0</v>
      </c>
      <c r="K95" s="4">
        <f t="shared" si="41"/>
        <v>0</v>
      </c>
      <c r="L95" s="4">
        <f t="shared" si="41"/>
        <v>0</v>
      </c>
      <c r="M95" s="4">
        <f t="shared" si="41"/>
        <v>0</v>
      </c>
      <c r="N95" s="4">
        <f t="shared" si="41"/>
        <v>0</v>
      </c>
      <c r="O95" s="4">
        <f t="shared" si="41"/>
        <v>0</v>
      </c>
      <c r="P95" s="4">
        <f t="shared" si="41"/>
        <v>0</v>
      </c>
      <c r="Q95" s="4">
        <f t="shared" si="41"/>
        <v>0</v>
      </c>
      <c r="R95" s="4">
        <f t="shared" si="41"/>
        <v>0</v>
      </c>
      <c r="S95" s="4">
        <f t="shared" si="41"/>
        <v>0</v>
      </c>
      <c r="T95" s="4">
        <f t="shared" si="41"/>
        <v>0</v>
      </c>
      <c r="U95" s="4">
        <f t="shared" si="41"/>
        <v>0</v>
      </c>
      <c r="V95" s="4">
        <f t="shared" si="41"/>
        <v>0</v>
      </c>
      <c r="W95" s="4">
        <f t="shared" si="41"/>
        <v>0</v>
      </c>
      <c r="X95" s="4">
        <f t="shared" ref="X95" si="42">+X58*X69*X79</f>
        <v>0</v>
      </c>
      <c r="Y95" s="4">
        <f t="shared" si="41"/>
        <v>0</v>
      </c>
    </row>
    <row r="96" spans="1:25" x14ac:dyDescent="0.25">
      <c r="B96" t="s">
        <v>29</v>
      </c>
      <c r="E96" s="4"/>
      <c r="F96" s="4">
        <f t="shared" ref="F96:Y96" si="43">+F59*F70*F79</f>
        <v>0</v>
      </c>
      <c r="G96" s="4">
        <f t="shared" si="43"/>
        <v>0</v>
      </c>
      <c r="H96" s="4">
        <f t="shared" si="43"/>
        <v>0</v>
      </c>
      <c r="I96" s="4">
        <f t="shared" si="43"/>
        <v>0</v>
      </c>
      <c r="J96" s="4">
        <f t="shared" si="43"/>
        <v>0</v>
      </c>
      <c r="K96" s="4">
        <f t="shared" si="43"/>
        <v>0</v>
      </c>
      <c r="L96" s="4">
        <f t="shared" si="43"/>
        <v>0</v>
      </c>
      <c r="M96" s="4">
        <f t="shared" si="43"/>
        <v>0</v>
      </c>
      <c r="N96" s="4">
        <f t="shared" si="43"/>
        <v>0</v>
      </c>
      <c r="O96" s="4">
        <f t="shared" si="43"/>
        <v>0</v>
      </c>
      <c r="P96" s="4">
        <f t="shared" si="43"/>
        <v>0</v>
      </c>
      <c r="Q96" s="4">
        <f t="shared" si="43"/>
        <v>0</v>
      </c>
      <c r="R96" s="4">
        <f t="shared" si="43"/>
        <v>0</v>
      </c>
      <c r="S96" s="4">
        <f t="shared" si="43"/>
        <v>0</v>
      </c>
      <c r="T96" s="4">
        <f t="shared" si="43"/>
        <v>0</v>
      </c>
      <c r="U96" s="4">
        <f t="shared" si="43"/>
        <v>0</v>
      </c>
      <c r="V96" s="4">
        <f t="shared" si="43"/>
        <v>0</v>
      </c>
      <c r="W96" s="4">
        <f t="shared" si="43"/>
        <v>0</v>
      </c>
      <c r="X96" s="4">
        <f t="shared" ref="X96" si="44">+X59*X70*X79</f>
        <v>0</v>
      </c>
      <c r="Y96" s="4">
        <f t="shared" si="43"/>
        <v>0</v>
      </c>
    </row>
    <row r="97" spans="1:25" x14ac:dyDescent="0.25">
      <c r="B97" t="s">
        <v>1</v>
      </c>
      <c r="E97" s="4"/>
      <c r="F97" s="4">
        <f t="shared" ref="F97:Y97" si="45">+F60*F72*F79</f>
        <v>0</v>
      </c>
      <c r="G97" s="4">
        <f t="shared" si="45"/>
        <v>0</v>
      </c>
      <c r="H97" s="4">
        <f t="shared" si="45"/>
        <v>0</v>
      </c>
      <c r="I97" s="4">
        <f t="shared" si="45"/>
        <v>0</v>
      </c>
      <c r="J97" s="4">
        <f t="shared" si="45"/>
        <v>0</v>
      </c>
      <c r="K97" s="4">
        <f t="shared" si="45"/>
        <v>0</v>
      </c>
      <c r="L97" s="4">
        <f t="shared" si="45"/>
        <v>0</v>
      </c>
      <c r="M97" s="4">
        <f t="shared" si="45"/>
        <v>0</v>
      </c>
      <c r="N97" s="4">
        <f t="shared" si="45"/>
        <v>0</v>
      </c>
      <c r="O97" s="4">
        <f t="shared" si="45"/>
        <v>0</v>
      </c>
      <c r="P97" s="4">
        <f t="shared" si="45"/>
        <v>0</v>
      </c>
      <c r="Q97" s="4">
        <f t="shared" si="45"/>
        <v>0</v>
      </c>
      <c r="R97" s="4">
        <f t="shared" si="45"/>
        <v>0</v>
      </c>
      <c r="S97" s="4">
        <f t="shared" si="45"/>
        <v>0</v>
      </c>
      <c r="T97" s="4">
        <f t="shared" si="45"/>
        <v>0</v>
      </c>
      <c r="U97" s="4">
        <f t="shared" si="45"/>
        <v>0</v>
      </c>
      <c r="V97" s="4">
        <f t="shared" si="45"/>
        <v>0</v>
      </c>
      <c r="W97" s="4">
        <f t="shared" si="45"/>
        <v>0</v>
      </c>
      <c r="X97" s="4">
        <f t="shared" ref="X97" si="46">+X60*X72*X79</f>
        <v>0</v>
      </c>
      <c r="Y97" s="4">
        <f t="shared" si="45"/>
        <v>0</v>
      </c>
    </row>
    <row r="98" spans="1:25" x14ac:dyDescent="0.25">
      <c r="B98" t="s">
        <v>8</v>
      </c>
      <c r="E98" s="4"/>
      <c r="F98" s="4">
        <f t="shared" ref="F98:Y98" si="47">+F61*F79*F73</f>
        <v>0</v>
      </c>
      <c r="G98" s="4">
        <f t="shared" si="47"/>
        <v>0</v>
      </c>
      <c r="H98" s="4">
        <f t="shared" si="47"/>
        <v>0</v>
      </c>
      <c r="I98" s="4">
        <f t="shared" si="47"/>
        <v>0</v>
      </c>
      <c r="J98" s="4">
        <f t="shared" si="47"/>
        <v>0</v>
      </c>
      <c r="K98" s="4">
        <f t="shared" si="47"/>
        <v>0</v>
      </c>
      <c r="L98" s="4">
        <f t="shared" si="47"/>
        <v>0</v>
      </c>
      <c r="M98" s="4">
        <f t="shared" si="47"/>
        <v>0</v>
      </c>
      <c r="N98" s="4">
        <f t="shared" si="47"/>
        <v>0</v>
      </c>
      <c r="O98" s="4">
        <f t="shared" si="47"/>
        <v>0</v>
      </c>
      <c r="P98" s="4">
        <f t="shared" si="47"/>
        <v>0</v>
      </c>
      <c r="Q98" s="4">
        <f t="shared" si="47"/>
        <v>0</v>
      </c>
      <c r="R98" s="4">
        <f t="shared" si="47"/>
        <v>0</v>
      </c>
      <c r="S98" s="4">
        <f t="shared" si="47"/>
        <v>0</v>
      </c>
      <c r="T98" s="4">
        <f t="shared" si="47"/>
        <v>0</v>
      </c>
      <c r="U98" s="4">
        <f t="shared" si="47"/>
        <v>0</v>
      </c>
      <c r="V98" s="4">
        <f t="shared" si="47"/>
        <v>0</v>
      </c>
      <c r="W98" s="4">
        <f t="shared" si="47"/>
        <v>0</v>
      </c>
      <c r="X98" s="4">
        <f t="shared" ref="X98" si="48">+X61*X79*X73</f>
        <v>0</v>
      </c>
      <c r="Y98" s="4">
        <f t="shared" si="47"/>
        <v>0</v>
      </c>
    </row>
    <row r="99" spans="1:25" x14ac:dyDescent="0.25">
      <c r="C99" s="3" t="s">
        <v>101</v>
      </c>
      <c r="E99" s="6"/>
      <c r="F99" s="6">
        <f t="shared" ref="F99:Y99" si="49">SUM(F95:F98)</f>
        <v>0</v>
      </c>
      <c r="G99" s="6">
        <f t="shared" si="49"/>
        <v>0</v>
      </c>
      <c r="H99" s="6">
        <f t="shared" si="49"/>
        <v>0</v>
      </c>
      <c r="I99" s="6">
        <f t="shared" si="49"/>
        <v>0</v>
      </c>
      <c r="J99" s="6">
        <f t="shared" si="49"/>
        <v>0</v>
      </c>
      <c r="K99" s="6">
        <f t="shared" si="49"/>
        <v>0</v>
      </c>
      <c r="L99" s="6">
        <f t="shared" si="49"/>
        <v>0</v>
      </c>
      <c r="M99" s="6">
        <f t="shared" si="49"/>
        <v>0</v>
      </c>
      <c r="N99" s="6">
        <f t="shared" si="49"/>
        <v>0</v>
      </c>
      <c r="O99" s="6">
        <f t="shared" si="49"/>
        <v>0</v>
      </c>
      <c r="P99" s="6">
        <f t="shared" si="49"/>
        <v>0</v>
      </c>
      <c r="Q99" s="6">
        <f t="shared" si="49"/>
        <v>0</v>
      </c>
      <c r="R99" s="6">
        <f t="shared" si="49"/>
        <v>0</v>
      </c>
      <c r="S99" s="6">
        <f t="shared" si="49"/>
        <v>0</v>
      </c>
      <c r="T99" s="6">
        <f t="shared" si="49"/>
        <v>0</v>
      </c>
      <c r="U99" s="6">
        <f t="shared" si="49"/>
        <v>0</v>
      </c>
      <c r="V99" s="6">
        <f t="shared" si="49"/>
        <v>0</v>
      </c>
      <c r="W99" s="6">
        <f t="shared" si="49"/>
        <v>0</v>
      </c>
      <c r="X99" s="6">
        <f t="shared" ref="X99" si="50">SUM(X95:X98)</f>
        <v>0</v>
      </c>
      <c r="Y99" s="6">
        <f t="shared" si="49"/>
        <v>0</v>
      </c>
    </row>
    <row r="102" spans="1:25" ht="15.75" thickBot="1" x14ac:dyDescent="0.3">
      <c r="B102" t="s">
        <v>20</v>
      </c>
      <c r="C102" s="3" t="s">
        <v>110</v>
      </c>
      <c r="E102" s="7"/>
      <c r="F102" s="7">
        <f t="shared" ref="F102:Y102" si="51">+F92+F99</f>
        <v>0</v>
      </c>
      <c r="G102" s="7">
        <f t="shared" si="51"/>
        <v>0</v>
      </c>
      <c r="H102" s="7">
        <f t="shared" si="51"/>
        <v>0</v>
      </c>
      <c r="I102" s="7">
        <f t="shared" si="51"/>
        <v>0</v>
      </c>
      <c r="J102" s="7">
        <f t="shared" si="51"/>
        <v>0</v>
      </c>
      <c r="K102" s="7">
        <f t="shared" si="51"/>
        <v>0</v>
      </c>
      <c r="L102" s="7">
        <f t="shared" si="51"/>
        <v>0</v>
      </c>
      <c r="M102" s="7">
        <f t="shared" si="51"/>
        <v>0</v>
      </c>
      <c r="N102" s="7">
        <f t="shared" si="51"/>
        <v>0</v>
      </c>
      <c r="O102" s="7">
        <f t="shared" si="51"/>
        <v>0</v>
      </c>
      <c r="P102" s="7">
        <f t="shared" si="51"/>
        <v>0</v>
      </c>
      <c r="Q102" s="7">
        <f t="shared" si="51"/>
        <v>0</v>
      </c>
      <c r="R102" s="7">
        <f t="shared" si="51"/>
        <v>0</v>
      </c>
      <c r="S102" s="7">
        <f t="shared" si="51"/>
        <v>0</v>
      </c>
      <c r="T102" s="7">
        <f t="shared" si="51"/>
        <v>0</v>
      </c>
      <c r="U102" s="7">
        <f t="shared" si="51"/>
        <v>0</v>
      </c>
      <c r="V102" s="7">
        <f t="shared" si="51"/>
        <v>0</v>
      </c>
      <c r="W102" s="7">
        <f t="shared" si="51"/>
        <v>0</v>
      </c>
      <c r="X102" s="7">
        <f t="shared" ref="X102" si="52">+X92+X99</f>
        <v>0</v>
      </c>
      <c r="Y102" s="7">
        <f t="shared" si="51"/>
        <v>0</v>
      </c>
    </row>
    <row r="103" spans="1:25" ht="15.75" thickTop="1" x14ac:dyDescent="0.25"/>
    <row r="104" spans="1:25" x14ac:dyDescent="0.25">
      <c r="B104" t="s">
        <v>59</v>
      </c>
      <c r="F104" s="4"/>
      <c r="G104" s="4">
        <f t="shared" ref="G104:X104" si="53">G102-F102</f>
        <v>0</v>
      </c>
      <c r="H104" s="4">
        <f t="shared" si="53"/>
        <v>0</v>
      </c>
      <c r="I104" s="4">
        <f t="shared" si="53"/>
        <v>0</v>
      </c>
      <c r="J104" s="4">
        <f t="shared" si="53"/>
        <v>0</v>
      </c>
      <c r="K104" s="4">
        <f t="shared" si="53"/>
        <v>0</v>
      </c>
      <c r="L104" s="4">
        <f t="shared" si="53"/>
        <v>0</v>
      </c>
      <c r="M104" s="4">
        <f t="shared" si="53"/>
        <v>0</v>
      </c>
      <c r="N104" s="4">
        <f t="shared" si="53"/>
        <v>0</v>
      </c>
      <c r="O104" s="4">
        <f t="shared" si="53"/>
        <v>0</v>
      </c>
      <c r="P104" s="4">
        <f t="shared" si="53"/>
        <v>0</v>
      </c>
      <c r="Q104" s="4">
        <f t="shared" si="53"/>
        <v>0</v>
      </c>
      <c r="R104" s="4">
        <f t="shared" si="53"/>
        <v>0</v>
      </c>
      <c r="S104" s="4">
        <f t="shared" si="53"/>
        <v>0</v>
      </c>
      <c r="T104" s="4">
        <f t="shared" si="53"/>
        <v>0</v>
      </c>
      <c r="U104" s="4">
        <f t="shared" si="53"/>
        <v>0</v>
      </c>
      <c r="V104" s="4">
        <f t="shared" si="53"/>
        <v>0</v>
      </c>
      <c r="W104" s="4">
        <f t="shared" si="53"/>
        <v>0</v>
      </c>
      <c r="X104" s="4">
        <f t="shared" si="53"/>
        <v>0</v>
      </c>
      <c r="Y104" s="4">
        <f>Y102-W102</f>
        <v>0</v>
      </c>
    </row>
    <row r="107" spans="1:25" ht="23.25" x14ac:dyDescent="0.35">
      <c r="A107" s="41" t="s">
        <v>102</v>
      </c>
    </row>
    <row r="108" spans="1:25" x14ac:dyDescent="0.25">
      <c r="A108" t="s">
        <v>104</v>
      </c>
    </row>
    <row r="109" spans="1:25" x14ac:dyDescent="0.25">
      <c r="A109" t="s">
        <v>106</v>
      </c>
    </row>
    <row r="110" spans="1:25" x14ac:dyDescent="0.25">
      <c r="A110" t="s">
        <v>105</v>
      </c>
    </row>
    <row r="113" spans="1:16" x14ac:dyDescent="0.25">
      <c r="A113" s="49" t="s">
        <v>107</v>
      </c>
      <c r="B113" s="49"/>
      <c r="C113" s="49"/>
      <c r="D113" s="49"/>
      <c r="E113" s="49"/>
      <c r="F113" s="49"/>
      <c r="G113" s="49"/>
      <c r="H113" s="49"/>
      <c r="I113" s="49"/>
      <c r="J113" s="49"/>
      <c r="K113" s="49"/>
      <c r="L113" s="49"/>
      <c r="M113" s="49"/>
      <c r="N113" s="49"/>
      <c r="O113" s="49"/>
      <c r="P113" s="49"/>
    </row>
    <row r="114" spans="1:16" x14ac:dyDescent="0.25">
      <c r="A114" s="45" t="s">
        <v>108</v>
      </c>
      <c r="B114" s="45"/>
      <c r="C114" s="45"/>
      <c r="D114" s="45"/>
      <c r="E114" s="45"/>
      <c r="F114" s="45"/>
      <c r="G114" s="45"/>
      <c r="H114" s="45"/>
      <c r="I114" s="45"/>
      <c r="J114" s="45"/>
      <c r="K114" s="45"/>
      <c r="L114" s="45"/>
      <c r="M114" s="45"/>
      <c r="N114" s="45"/>
      <c r="O114" s="45"/>
      <c r="P114" s="45"/>
    </row>
    <row r="115" spans="1:16" x14ac:dyDescent="0.25">
      <c r="A115" s="45" t="s">
        <v>109</v>
      </c>
      <c r="B115" s="45"/>
      <c r="C115" s="45"/>
      <c r="D115" s="45"/>
      <c r="E115" s="45"/>
      <c r="F115" s="45"/>
      <c r="G115" s="45"/>
      <c r="H115" s="45"/>
      <c r="I115" s="45"/>
      <c r="J115" s="45"/>
      <c r="K115" s="45"/>
      <c r="L115" s="45"/>
      <c r="M115" s="45"/>
      <c r="N115" s="45"/>
      <c r="O115" s="45"/>
      <c r="P115" s="45"/>
    </row>
  </sheetData>
  <mergeCells count="14">
    <mergeCell ref="AE4:AN4"/>
    <mergeCell ref="AE12:AP13"/>
    <mergeCell ref="A12:F12"/>
    <mergeCell ref="A114:P114"/>
    <mergeCell ref="A115:P115"/>
    <mergeCell ref="B80:C80"/>
    <mergeCell ref="C74:D74"/>
    <mergeCell ref="AC71:AD71"/>
    <mergeCell ref="C76:D76"/>
    <mergeCell ref="B1:C1"/>
    <mergeCell ref="O4:T4"/>
    <mergeCell ref="V4:AC4"/>
    <mergeCell ref="A13:C13"/>
    <mergeCell ref="A113:P113"/>
  </mergeCells>
  <dataValidations count="2">
    <dataValidation type="list" allowBlank="1" showInputMessage="1" showErrorMessage="1" promptTitle="Category of Building Aid" prompt="Select Building Aid category.  Category is listed on Prospective Project Reports" sqref="B23:B47 B16:B21" xr:uid="{E85B8C84-37F3-4962-898E-FAA6D2B0C923}">
      <formula1>$B$52:$B$55</formula1>
    </dataValidation>
    <dataValidation type="list" allowBlank="1" showInputMessage="1" showErrorMessage="1" promptTitle="For Reorg Bldg Aid/EPC Proj." prompt="For Reorgan Bldg Aid Projects:_x000a_R = For BLD_x000a_R10 = For BLD10_x000a_R3 = For BLD3_x000a_R4 = For BLD4_x000a_For EPC Projects:_x000a_EPC3 = BLD3 non-voter approved_x000a_EPC4 = BLD4 non-voter approved_x000a_NA = For all other projects" sqref="D23:D47 D16:D21" xr:uid="{17F1CFB0-DD22-477D-907F-915A418BBBEB}">
      <formula1>$D$57:$D$63</formula1>
    </dataValidation>
  </dataValidations>
  <hyperlinks>
    <hyperlink ref="B80" r:id="rId1" xr:uid="{D6756E73-7287-4BB8-AA32-6D7646F7DC41}"/>
    <hyperlink ref="B4" r:id="rId2" display="https://stateaid.nysed.gov/" xr:uid="{E38AA498-44E0-4BD3-A764-3B4BDA9AAFD9}"/>
  </hyperlinks>
  <pageMargins left="0.7" right="0.7" top="0.75" bottom="0.75" header="0.3" footer="0.3"/>
  <pageSetup orientation="portrait" horizontalDpi="1200" verticalDpi="1200"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Aid to Output Report Ex</vt:lpstr>
      <vt:lpstr>Recon to 2425 State Budget Ex.</vt:lpstr>
      <vt:lpstr>2425 Template for Your 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Morrison</dc:creator>
  <cp:lastModifiedBy>Sarah Morrison</cp:lastModifiedBy>
  <dcterms:created xsi:type="dcterms:W3CDTF">2017-09-07T15:15:22Z</dcterms:created>
  <dcterms:modified xsi:type="dcterms:W3CDTF">2024-12-26T21:17:18Z</dcterms:modified>
</cp:coreProperties>
</file>